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6\Nhà máy NTF\CONG NO\"/>
    </mc:Choice>
  </mc:AlternateContent>
  <xr:revisionPtr revIDLastSave="0" documentId="13_ncr:1_{FF95AA58-0B27-4160-8A6A-D03AA1F46F1A}" xr6:coauthVersionLast="47" xr6:coauthVersionMax="47" xr10:uidLastSave="{00000000-0000-0000-0000-000000000000}"/>
  <bookViews>
    <workbookView xWindow="-120" yWindow="-120" windowWidth="24240" windowHeight="13020" tabRatio="730" firstSheet="2" activeTab="4" xr2:uid="{12E79B2C-AA61-4546-B3FC-04F3F15D87F3}"/>
  </bookViews>
  <sheets>
    <sheet name="TỔNG CHI TIẾT" sheetId="8" state="hidden" r:id="rId1"/>
    <sheet name="NT_BR" sheetId="7" state="hidden" r:id="rId2"/>
    <sheet name="NT_MV" sheetId="6" r:id="rId3"/>
    <sheet name="NT_Thanh toán  " sheetId="3" state="hidden" r:id="rId4"/>
    <sheet name="CÔNG NỢ 2025" sheetId="10" r:id="rId5"/>
    <sheet name="NTF_Tổng hợp" sheetId="1" state="hidden" r:id="rId6"/>
    <sheet name="NT_Tổng hợp THEO LAM" sheetId="9" r:id="rId7"/>
    <sheet name="BÁN RA" sheetId="2" r:id="rId8"/>
    <sheet name="MUA VÀO" sheetId="4" r:id="rId9"/>
    <sheet name="THANH TOÁN CHO NTF" sheetId="5" r:id="rId10"/>
  </sheets>
  <definedNames>
    <definedName name="_xlnm._FilterDatabase" localSheetId="7" hidden="1">'BÁN RA'!$A$4:$I$24</definedName>
    <definedName name="_xlnm._FilterDatabase" localSheetId="4" hidden="1">'CÔNG NỢ 2025'!$A$6:$I$22</definedName>
    <definedName name="_xlnm._FilterDatabase" localSheetId="8" hidden="1">'MUA VÀO'!$A$4:$I$104</definedName>
    <definedName name="_xlnm._FilterDatabase" localSheetId="2" hidden="1">NT_MV!$A$1:$W$353</definedName>
    <definedName name="_xlnm._FilterDatabase" localSheetId="3" hidden="1">'NT_Thanh toán  '!$A$2:$J$71</definedName>
    <definedName name="_xlnm._FilterDatabase" localSheetId="6" hidden="1">'NT_Tổng hợp THEO LAM'!$A$6:$I$22</definedName>
    <definedName name="_xlnm._FilterDatabase" localSheetId="5" hidden="1">'NTF_Tổng hợp'!$A$6:$I$29</definedName>
    <definedName name="_xlnm._FilterDatabase" localSheetId="9" hidden="1">'THANH TOÁN CHO NTF'!$A$4:$J$77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0" l="1"/>
  <c r="F21" i="10"/>
  <c r="F20" i="10"/>
  <c r="F18" i="10"/>
  <c r="F17" i="10"/>
  <c r="F16" i="10"/>
  <c r="F14" i="10"/>
  <c r="F13" i="10"/>
  <c r="F12" i="10"/>
  <c r="F15" i="10" s="1"/>
  <c r="F10" i="10"/>
  <c r="F9" i="10"/>
  <c r="F8" i="10"/>
  <c r="E22" i="10"/>
  <c r="G22" i="10" s="1"/>
  <c r="B22" i="10"/>
  <c r="D22" i="10" s="1"/>
  <c r="E21" i="10"/>
  <c r="G21" i="10" s="1"/>
  <c r="B21" i="10"/>
  <c r="D21" i="10" s="1"/>
  <c r="E20" i="10"/>
  <c r="B20" i="10"/>
  <c r="D20" i="10" s="1"/>
  <c r="D23" i="10" s="1"/>
  <c r="E18" i="10"/>
  <c r="G18" i="10" s="1"/>
  <c r="B18" i="10"/>
  <c r="D18" i="10" s="1"/>
  <c r="E17" i="10"/>
  <c r="G17" i="10" s="1"/>
  <c r="B17" i="10"/>
  <c r="D17" i="10" s="1"/>
  <c r="E16" i="10"/>
  <c r="G16" i="10" s="1"/>
  <c r="B16" i="10"/>
  <c r="D16" i="10" s="1"/>
  <c r="E14" i="10"/>
  <c r="B14" i="10"/>
  <c r="D14" i="10" s="1"/>
  <c r="E13" i="10"/>
  <c r="B13" i="10"/>
  <c r="D13" i="10" s="1"/>
  <c r="E12" i="10"/>
  <c r="B12" i="10"/>
  <c r="D12" i="10" s="1"/>
  <c r="E10" i="10"/>
  <c r="B10" i="10"/>
  <c r="D10" i="10" s="1"/>
  <c r="E9" i="10"/>
  <c r="B9" i="10"/>
  <c r="D9" i="10" s="1"/>
  <c r="E8" i="10"/>
  <c r="B8" i="10"/>
  <c r="D8" i="10" s="1"/>
  <c r="F8" i="9"/>
  <c r="F9" i="9"/>
  <c r="G9" i="9" s="1"/>
  <c r="H9" i="9" s="1"/>
  <c r="F10" i="9"/>
  <c r="G10" i="9" s="1"/>
  <c r="H10" i="9" s="1"/>
  <c r="F12" i="9"/>
  <c r="F13" i="9"/>
  <c r="F14" i="9"/>
  <c r="G14" i="9" s="1"/>
  <c r="H14" i="9" s="1"/>
  <c r="F16" i="9"/>
  <c r="F17" i="9"/>
  <c r="F18" i="9"/>
  <c r="G18" i="9" s="1"/>
  <c r="H18" i="9" s="1"/>
  <c r="F19" i="9"/>
  <c r="G17" i="9"/>
  <c r="H17" i="9" s="1"/>
  <c r="G8" i="9"/>
  <c r="H8" i="9" s="1"/>
  <c r="H22" i="9"/>
  <c r="H21" i="9"/>
  <c r="H20" i="9"/>
  <c r="H23" i="9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84" i="8"/>
  <c r="T285" i="8"/>
  <c r="T286" i="8"/>
  <c r="T287" i="8"/>
  <c r="T288" i="8"/>
  <c r="T289" i="8"/>
  <c r="T290" i="8"/>
  <c r="T291" i="8"/>
  <c r="T292" i="8"/>
  <c r="T293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  <c r="T315" i="8"/>
  <c r="T316" i="8"/>
  <c r="T317" i="8"/>
  <c r="T318" i="8"/>
  <c r="T319" i="8"/>
  <c r="T320" i="8"/>
  <c r="T321" i="8"/>
  <c r="T322" i="8"/>
  <c r="T323" i="8"/>
  <c r="T324" i="8"/>
  <c r="T325" i="8"/>
  <c r="T326" i="8"/>
  <c r="T327" i="8"/>
  <c r="T328" i="8"/>
  <c r="T329" i="8"/>
  <c r="T330" i="8"/>
  <c r="T331" i="8"/>
  <c r="T332" i="8"/>
  <c r="T333" i="8"/>
  <c r="T334" i="8"/>
  <c r="T335" i="8"/>
  <c r="T336" i="8"/>
  <c r="T337" i="8"/>
  <c r="T338" i="8"/>
  <c r="T339" i="8"/>
  <c r="T340" i="8"/>
  <c r="T341" i="8"/>
  <c r="T342" i="8"/>
  <c r="T343" i="8"/>
  <c r="T344" i="8"/>
  <c r="T345" i="8"/>
  <c r="T346" i="8"/>
  <c r="T347" i="8"/>
  <c r="T348" i="8"/>
  <c r="T349" i="8"/>
  <c r="T350" i="8"/>
  <c r="T351" i="8"/>
  <c r="T352" i="8"/>
  <c r="T353" i="8"/>
  <c r="T354" i="8"/>
  <c r="T355" i="8"/>
  <c r="T356" i="8"/>
  <c r="T357" i="8"/>
  <c r="T358" i="8"/>
  <c r="T359" i="8"/>
  <c r="T360" i="8"/>
  <c r="T361" i="8"/>
  <c r="T362" i="8"/>
  <c r="T363" i="8"/>
  <c r="T364" i="8"/>
  <c r="T365" i="8"/>
  <c r="T366" i="8"/>
  <c r="T367" i="8"/>
  <c r="T368" i="8"/>
  <c r="T369" i="8"/>
  <c r="T370" i="8"/>
  <c r="T371" i="8"/>
  <c r="T372" i="8"/>
  <c r="T373" i="8"/>
  <c r="T374" i="8"/>
  <c r="T375" i="8"/>
  <c r="T376" i="8"/>
  <c r="T377" i="8"/>
  <c r="T378" i="8"/>
  <c r="T379" i="8"/>
  <c r="T380" i="8"/>
  <c r="T381" i="8"/>
  <c r="T382" i="8"/>
  <c r="T383" i="8"/>
  <c r="T384" i="8"/>
  <c r="T385" i="8"/>
  <c r="T386" i="8"/>
  <c r="T387" i="8"/>
  <c r="T388" i="8"/>
  <c r="T389" i="8"/>
  <c r="T390" i="8"/>
  <c r="T391" i="8"/>
  <c r="T392" i="8"/>
  <c r="T393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" i="8"/>
  <c r="G22" i="9"/>
  <c r="G21" i="9"/>
  <c r="G20" i="9"/>
  <c r="G13" i="9"/>
  <c r="H13" i="9" s="1"/>
  <c r="G12" i="9"/>
  <c r="H12" i="9" s="1"/>
  <c r="F22" i="9"/>
  <c r="F21" i="9"/>
  <c r="F23" i="9" s="1"/>
  <c r="F20" i="9"/>
  <c r="F15" i="9"/>
  <c r="E23" i="9"/>
  <c r="D23" i="9"/>
  <c r="E19" i="9"/>
  <c r="D19" i="9"/>
  <c r="E15" i="9"/>
  <c r="D15" i="9"/>
  <c r="I19" i="1"/>
  <c r="E22" i="9"/>
  <c r="B22" i="9"/>
  <c r="D22" i="9" s="1"/>
  <c r="E21" i="9"/>
  <c r="B21" i="9"/>
  <c r="D21" i="9" s="1"/>
  <c r="E20" i="9"/>
  <c r="B20" i="9"/>
  <c r="D20" i="9" s="1"/>
  <c r="E18" i="9"/>
  <c r="B18" i="9"/>
  <c r="D18" i="9" s="1"/>
  <c r="E17" i="9"/>
  <c r="B17" i="9"/>
  <c r="D17" i="9" s="1"/>
  <c r="E16" i="9"/>
  <c r="B16" i="9"/>
  <c r="D16" i="9" s="1"/>
  <c r="E14" i="9"/>
  <c r="B14" i="9"/>
  <c r="D14" i="9" s="1"/>
  <c r="E13" i="9"/>
  <c r="B13" i="9"/>
  <c r="D13" i="9" s="1"/>
  <c r="E12" i="9"/>
  <c r="B12" i="9"/>
  <c r="D12" i="9" s="1"/>
  <c r="E10" i="9"/>
  <c r="B10" i="9"/>
  <c r="D10" i="9" s="1"/>
  <c r="E9" i="9"/>
  <c r="B9" i="9"/>
  <c r="D9" i="9" s="1"/>
  <c r="E8" i="9"/>
  <c r="B8" i="9"/>
  <c r="D8" i="9" s="1"/>
  <c r="G13" i="1"/>
  <c r="F8" i="1"/>
  <c r="F9" i="1"/>
  <c r="F10" i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3" i="3"/>
  <c r="E15" i="10" l="1"/>
  <c r="F23" i="10"/>
  <c r="E23" i="10"/>
  <c r="F11" i="10"/>
  <c r="H18" i="10"/>
  <c r="H21" i="10"/>
  <c r="E11" i="10"/>
  <c r="G14" i="10"/>
  <c r="H14" i="10" s="1"/>
  <c r="D19" i="10"/>
  <c r="G9" i="10"/>
  <c r="H9" i="10" s="1"/>
  <c r="G10" i="10"/>
  <c r="H10" i="10" s="1"/>
  <c r="H22" i="10"/>
  <c r="F19" i="10"/>
  <c r="G13" i="10"/>
  <c r="H13" i="10" s="1"/>
  <c r="D15" i="10"/>
  <c r="G19" i="10"/>
  <c r="D11" i="10"/>
  <c r="H17" i="10"/>
  <c r="G8" i="10"/>
  <c r="G12" i="10"/>
  <c r="H12" i="10"/>
  <c r="H16" i="10"/>
  <c r="E19" i="10"/>
  <c r="G20" i="10"/>
  <c r="G23" i="10" s="1"/>
  <c r="H23" i="10" s="1"/>
  <c r="G16" i="9"/>
  <c r="H16" i="9" s="1"/>
  <c r="F11" i="9"/>
  <c r="G19" i="9"/>
  <c r="H19" i="9" s="1"/>
  <c r="G15" i="9"/>
  <c r="H15" i="9" s="1"/>
  <c r="G23" i="9"/>
  <c r="E11" i="9"/>
  <c r="D11" i="9"/>
  <c r="H20" i="10" l="1"/>
  <c r="H19" i="10"/>
  <c r="G11" i="10"/>
  <c r="G15" i="10"/>
  <c r="H8" i="10"/>
  <c r="H11" i="10"/>
  <c r="I11" i="10" s="1"/>
  <c r="H15" i="10"/>
  <c r="G11" i="9"/>
  <c r="H11" i="9" s="1"/>
  <c r="I11" i="9" s="1"/>
  <c r="I15" i="9" s="1"/>
  <c r="I19" i="9" s="1"/>
  <c r="I23" i="9" s="1"/>
  <c r="I15" i="10" l="1"/>
  <c r="I19" i="10" s="1"/>
  <c r="I23" i="10" s="1"/>
  <c r="T41" i="7" l="1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" i="7"/>
  <c r="U353" i="6"/>
  <c r="U352" i="6"/>
  <c r="U351" i="6"/>
  <c r="U350" i="6"/>
  <c r="U349" i="6"/>
  <c r="U348" i="6"/>
  <c r="U347" i="6"/>
  <c r="U346" i="6"/>
  <c r="U345" i="6"/>
  <c r="U344" i="6"/>
  <c r="U343" i="6"/>
  <c r="U342" i="6"/>
  <c r="U341" i="6"/>
  <c r="U340" i="6"/>
  <c r="U339" i="6"/>
  <c r="U338" i="6"/>
  <c r="U337" i="6"/>
  <c r="U336" i="6"/>
  <c r="U335" i="6"/>
  <c r="U334" i="6"/>
  <c r="U333" i="6"/>
  <c r="U332" i="6"/>
  <c r="U331" i="6"/>
  <c r="U330" i="6"/>
  <c r="U329" i="6"/>
  <c r="U328" i="6"/>
  <c r="U327" i="6"/>
  <c r="U326" i="6"/>
  <c r="U325" i="6"/>
  <c r="U324" i="6"/>
  <c r="U323" i="6"/>
  <c r="U322" i="6"/>
  <c r="U321" i="6"/>
  <c r="U320" i="6"/>
  <c r="U319" i="6"/>
  <c r="U318" i="6"/>
  <c r="U317" i="6"/>
  <c r="U316" i="6"/>
  <c r="U315" i="6"/>
  <c r="U314" i="6"/>
  <c r="U313" i="6"/>
  <c r="U312" i="6"/>
  <c r="U311" i="6"/>
  <c r="U310" i="6"/>
  <c r="U309" i="6"/>
  <c r="U308" i="6"/>
  <c r="U307" i="6"/>
  <c r="U306" i="6"/>
  <c r="U305" i="6"/>
  <c r="U304" i="6"/>
  <c r="U303" i="6"/>
  <c r="U302" i="6"/>
  <c r="U301" i="6"/>
  <c r="U300" i="6"/>
  <c r="U299" i="6"/>
  <c r="U298" i="6"/>
  <c r="U297" i="6"/>
  <c r="U296" i="6"/>
  <c r="U295" i="6"/>
  <c r="U294" i="6"/>
  <c r="U293" i="6"/>
  <c r="U292" i="6"/>
  <c r="U291" i="6"/>
  <c r="U290" i="6"/>
  <c r="U289" i="6"/>
  <c r="U288" i="6"/>
  <c r="U287" i="6"/>
  <c r="U286" i="6"/>
  <c r="U285" i="6"/>
  <c r="U284" i="6"/>
  <c r="U283" i="6"/>
  <c r="U282" i="6"/>
  <c r="U281" i="6"/>
  <c r="U280" i="6"/>
  <c r="U279" i="6"/>
  <c r="U278" i="6"/>
  <c r="U277" i="6"/>
  <c r="U276" i="6"/>
  <c r="U275" i="6"/>
  <c r="U274" i="6"/>
  <c r="U273" i="6"/>
  <c r="U272" i="6"/>
  <c r="U271" i="6"/>
  <c r="U270" i="6"/>
  <c r="U269" i="6"/>
  <c r="U268" i="6"/>
  <c r="U267" i="6"/>
  <c r="U266" i="6"/>
  <c r="U265" i="6"/>
  <c r="U264" i="6"/>
  <c r="U263" i="6"/>
  <c r="U262" i="6"/>
  <c r="U261" i="6"/>
  <c r="U260" i="6"/>
  <c r="U259" i="6"/>
  <c r="U258" i="6"/>
  <c r="U257" i="6"/>
  <c r="U256" i="6"/>
  <c r="U255" i="6"/>
  <c r="U254" i="6"/>
  <c r="U253" i="6"/>
  <c r="U252" i="6"/>
  <c r="U251" i="6"/>
  <c r="U250" i="6"/>
  <c r="U249" i="6"/>
  <c r="U248" i="6"/>
  <c r="U247" i="6"/>
  <c r="U246" i="6"/>
  <c r="U245" i="6"/>
  <c r="U244" i="6"/>
  <c r="U243" i="6"/>
  <c r="U242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6" i="6"/>
  <c r="U225" i="6"/>
  <c r="U224" i="6"/>
  <c r="U223" i="6"/>
  <c r="U222" i="6"/>
  <c r="U221" i="6"/>
  <c r="U220" i="6"/>
  <c r="U219" i="6"/>
  <c r="U218" i="6"/>
  <c r="U217" i="6"/>
  <c r="U216" i="6"/>
  <c r="U215" i="6"/>
  <c r="U214" i="6"/>
  <c r="U213" i="6"/>
  <c r="U212" i="6"/>
  <c r="U211" i="6"/>
  <c r="U210" i="6"/>
  <c r="U209" i="6"/>
  <c r="U208" i="6"/>
  <c r="U207" i="6"/>
  <c r="U206" i="6"/>
  <c r="U205" i="6"/>
  <c r="U204" i="6"/>
  <c r="U203" i="6"/>
  <c r="U202" i="6"/>
  <c r="U201" i="6"/>
  <c r="U200" i="6"/>
  <c r="U199" i="6"/>
  <c r="U198" i="6"/>
  <c r="U197" i="6"/>
  <c r="U196" i="6"/>
  <c r="U195" i="6"/>
  <c r="U194" i="6"/>
  <c r="U193" i="6"/>
  <c r="U192" i="6"/>
  <c r="U191" i="6"/>
  <c r="U190" i="6"/>
  <c r="U189" i="6"/>
  <c r="U188" i="6"/>
  <c r="U187" i="6"/>
  <c r="U186" i="6"/>
  <c r="U185" i="6"/>
  <c r="U184" i="6"/>
  <c r="U183" i="6"/>
  <c r="U182" i="6"/>
  <c r="U181" i="6"/>
  <c r="U180" i="6"/>
  <c r="U179" i="6"/>
  <c r="U178" i="6"/>
  <c r="U177" i="6"/>
  <c r="U176" i="6"/>
  <c r="U175" i="6"/>
  <c r="U174" i="6"/>
  <c r="U173" i="6"/>
  <c r="U172" i="6"/>
  <c r="U171" i="6"/>
  <c r="U170" i="6"/>
  <c r="U169" i="6"/>
  <c r="U168" i="6"/>
  <c r="U167" i="6"/>
  <c r="U166" i="6"/>
  <c r="U165" i="6"/>
  <c r="U164" i="6"/>
  <c r="U163" i="6"/>
  <c r="U162" i="6"/>
  <c r="U161" i="6"/>
  <c r="U160" i="6"/>
  <c r="U159" i="6"/>
  <c r="U158" i="6"/>
  <c r="U157" i="6"/>
  <c r="U156" i="6"/>
  <c r="U155" i="6"/>
  <c r="U154" i="6"/>
  <c r="U153" i="6"/>
  <c r="U152" i="6"/>
  <c r="U151" i="6"/>
  <c r="U150" i="6"/>
  <c r="U149" i="6"/>
  <c r="U148" i="6"/>
  <c r="U147" i="6"/>
  <c r="U146" i="6"/>
  <c r="U145" i="6"/>
  <c r="U144" i="6"/>
  <c r="U143" i="6"/>
  <c r="U142" i="6"/>
  <c r="U141" i="6"/>
  <c r="U140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6" i="6"/>
  <c r="U125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U3" i="6"/>
  <c r="U2" i="6"/>
  <c r="I65" i="5"/>
  <c r="I66" i="5"/>
  <c r="J22" i="5"/>
  <c r="I22" i="5"/>
  <c r="I42" i="5"/>
  <c r="J44" i="5"/>
  <c r="I44" i="5"/>
  <c r="J7" i="5"/>
  <c r="J8" i="5"/>
  <c r="J10" i="5"/>
  <c r="J11" i="5"/>
  <c r="J12" i="5"/>
  <c r="J13" i="5"/>
  <c r="J14" i="5"/>
  <c r="J15" i="5"/>
  <c r="J16" i="5"/>
  <c r="J17" i="5"/>
  <c r="J18" i="5"/>
  <c r="J19" i="5"/>
  <c r="J20" i="5"/>
  <c r="J21" i="5"/>
  <c r="J23" i="5"/>
  <c r="J24" i="5"/>
  <c r="J25" i="5"/>
  <c r="J26" i="5"/>
  <c r="J27" i="5"/>
  <c r="J28" i="5"/>
  <c r="J29" i="5"/>
  <c r="J30" i="5"/>
  <c r="J31" i="5"/>
  <c r="J32" i="5"/>
  <c r="J33" i="5"/>
  <c r="J35" i="5"/>
  <c r="J36" i="5"/>
  <c r="J39" i="5"/>
  <c r="J40" i="5"/>
  <c r="J41" i="5"/>
  <c r="J43" i="5"/>
  <c r="J45" i="5"/>
  <c r="J46" i="5"/>
  <c r="J47" i="5"/>
  <c r="J48" i="5"/>
  <c r="J49" i="5"/>
  <c r="J50" i="5"/>
  <c r="J54" i="5"/>
  <c r="J56" i="5"/>
  <c r="J58" i="5"/>
  <c r="J61" i="5"/>
  <c r="J65" i="5"/>
  <c r="J66" i="5"/>
  <c r="J68" i="5"/>
  <c r="J70" i="5"/>
  <c r="J72" i="5"/>
  <c r="J75" i="5"/>
  <c r="J76" i="5"/>
  <c r="J77" i="5"/>
  <c r="J5" i="5"/>
  <c r="I5" i="5"/>
  <c r="I7" i="5"/>
  <c r="I8" i="5"/>
  <c r="I10" i="5"/>
  <c r="I11" i="5"/>
  <c r="I12" i="5"/>
  <c r="I13" i="5"/>
  <c r="I14" i="5"/>
  <c r="I15" i="5"/>
  <c r="I16" i="5"/>
  <c r="I17" i="5"/>
  <c r="I18" i="5"/>
  <c r="I19" i="5"/>
  <c r="I20" i="5"/>
  <c r="I21" i="5"/>
  <c r="I23" i="5"/>
  <c r="I24" i="5"/>
  <c r="I25" i="5"/>
  <c r="I26" i="5"/>
  <c r="I27" i="5"/>
  <c r="I28" i="5"/>
  <c r="I29" i="5"/>
  <c r="I30" i="5"/>
  <c r="I31" i="5"/>
  <c r="I32" i="5"/>
  <c r="I33" i="5"/>
  <c r="I35" i="5"/>
  <c r="I36" i="5"/>
  <c r="I39" i="5"/>
  <c r="I40" i="5"/>
  <c r="I41" i="5"/>
  <c r="I43" i="5"/>
  <c r="I45" i="5"/>
  <c r="I46" i="5"/>
  <c r="I47" i="5"/>
  <c r="I48" i="5"/>
  <c r="I49" i="5"/>
  <c r="I50" i="5"/>
  <c r="I54" i="5"/>
  <c r="I56" i="5"/>
  <c r="I58" i="5"/>
  <c r="I61" i="5"/>
  <c r="I68" i="5"/>
  <c r="I70" i="5"/>
  <c r="I72" i="5"/>
  <c r="I75" i="5"/>
  <c r="I76" i="5"/>
  <c r="I77" i="5"/>
  <c r="H45" i="2"/>
  <c r="D31" i="1"/>
  <c r="D25" i="1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5" i="5"/>
  <c r="G76" i="5"/>
  <c r="G77" i="5"/>
  <c r="E28" i="1"/>
  <c r="E27" i="1"/>
  <c r="E26" i="1"/>
  <c r="E21" i="1"/>
  <c r="E22" i="1"/>
  <c r="E20" i="1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B28" i="1"/>
  <c r="D28" i="1" s="1"/>
  <c r="B27" i="1"/>
  <c r="D27" i="1" s="1"/>
  <c r="B26" i="1"/>
  <c r="B21" i="1"/>
  <c r="D21" i="1" s="1"/>
  <c r="B22" i="1"/>
  <c r="D22" i="1" s="1"/>
  <c r="B20" i="1"/>
  <c r="D20" i="1" s="1"/>
  <c r="B16" i="1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5" i="5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5" i="2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5" i="4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5" i="2"/>
  <c r="C29" i="1"/>
  <c r="C23" i="1"/>
  <c r="C17" i="1"/>
  <c r="C11" i="1"/>
  <c r="J2" i="5" l="1"/>
  <c r="F26" i="1"/>
  <c r="G26" i="1" s="1"/>
  <c r="F20" i="1"/>
  <c r="G20" i="1" s="1"/>
  <c r="F21" i="1"/>
  <c r="G21" i="1" s="1"/>
  <c r="F22" i="1"/>
  <c r="G22" i="1" s="1"/>
  <c r="F27" i="1"/>
  <c r="G27" i="1" s="1"/>
  <c r="F28" i="1"/>
  <c r="G28" i="1" s="1"/>
  <c r="E29" i="1"/>
  <c r="B29" i="1"/>
  <c r="D16" i="1"/>
  <c r="E16" i="1"/>
  <c r="F16" i="1"/>
  <c r="B8" i="1"/>
  <c r="D8" i="1" s="1"/>
  <c r="B10" i="1"/>
  <c r="D10" i="1" s="1"/>
  <c r="B9" i="1"/>
  <c r="D9" i="1" s="1"/>
  <c r="B14" i="1"/>
  <c r="D14" i="1" s="1"/>
  <c r="B15" i="1"/>
  <c r="D15" i="1" s="1"/>
  <c r="E8" i="1"/>
  <c r="E9" i="1"/>
  <c r="E10" i="1"/>
  <c r="E14" i="1"/>
  <c r="E15" i="1"/>
  <c r="F14" i="1"/>
  <c r="F15" i="1"/>
  <c r="D23" i="1"/>
  <c r="B23" i="1"/>
  <c r="D26" i="1"/>
  <c r="G23" i="1" l="1"/>
  <c r="G25" i="1" s="1"/>
  <c r="F29" i="1"/>
  <c r="F23" i="1"/>
  <c r="G29" i="1"/>
  <c r="G31" i="1" s="1"/>
  <c r="G16" i="1"/>
  <c r="E11" i="1"/>
  <c r="D11" i="1"/>
  <c r="D13" i="1" s="1"/>
  <c r="B11" i="1"/>
  <c r="F17" i="1"/>
  <c r="B17" i="1"/>
  <c r="G10" i="1"/>
  <c r="G15" i="1"/>
  <c r="G9" i="1"/>
  <c r="G8" i="1"/>
  <c r="E17" i="1"/>
  <c r="G14" i="1"/>
  <c r="F11" i="1"/>
  <c r="D29" i="1"/>
  <c r="D17" i="1"/>
  <c r="G11" i="1" l="1"/>
  <c r="I13" i="1" s="1"/>
  <c r="G17" i="1"/>
  <c r="E23" i="1"/>
  <c r="G18" i="1" l="1"/>
  <c r="G19" i="1" s="1"/>
  <c r="D18" i="1"/>
  <c r="D19" i="1" s="1"/>
  <c r="I25" i="1" s="1"/>
  <c r="I31" i="1" s="1"/>
</calcChain>
</file>

<file path=xl/sharedStrings.xml><?xml version="1.0" encoding="utf-8"?>
<sst xmlns="http://schemas.openxmlformats.org/spreadsheetml/2006/main" count="11612" uniqueCount="1239">
  <si>
    <t xml:space="preserve">BẢNG TỔNG HỢP CÔNG NỢ </t>
  </si>
  <si>
    <t xml:space="preserve">Tên Khách hàng/ NCC: Công ty TNHH Một thành viên Thương mại và Dịch vụ Ngọc Thơm </t>
  </si>
  <si>
    <t xml:space="preserve">Tháng </t>
  </si>
  <si>
    <t xml:space="preserve">Mua vào nguyên liệu </t>
  </si>
  <si>
    <t xml:space="preserve">Bán ra thành phẩm </t>
  </si>
  <si>
    <t xml:space="preserve">Số dư cuối kỳ </t>
  </si>
  <si>
    <t xml:space="preserve">Số phát sinh </t>
  </si>
  <si>
    <t xml:space="preserve">Đã thanh toán trong kỳ </t>
  </si>
  <si>
    <t xml:space="preserve">Phải trả </t>
  </si>
  <si>
    <t xml:space="preserve">Đã thu trong kỳ </t>
  </si>
  <si>
    <t xml:space="preserve">Phải thu </t>
  </si>
  <si>
    <t>Quý I</t>
  </si>
  <si>
    <t>Quý II</t>
  </si>
  <si>
    <t>Quý III</t>
  </si>
  <si>
    <t>Quý IV</t>
  </si>
  <si>
    <t>Năm 2025</t>
  </si>
  <si>
    <t>BẢNG KÊ HÓA ĐƠN, CHỨNG TỪ HÀNG HÓA, DỊCH VỤ MUA VÀO (MẪU QUẢN TRỊ)</t>
  </si>
  <si>
    <t>Số hóa đơn</t>
  </si>
  <si>
    <t>Ngày hóa đơn</t>
  </si>
  <si>
    <t>Tên người bán</t>
  </si>
  <si>
    <t>Mã số thuế người bán</t>
  </si>
  <si>
    <t>Giá trị HHDV mua vào chưa có thuế</t>
  </si>
  <si>
    <t>Thuế suất</t>
  </si>
  <si>
    <t>Thuế GTGT</t>
  </si>
  <si>
    <t>Tài khoản thuế</t>
  </si>
  <si>
    <t>1107</t>
  </si>
  <si>
    <t>CÔNG TY TNHH MỘT THÀNH VIÊN THƯƠNG MẠI VÀ DỊCH VỤ NGỌC THƠM</t>
  </si>
  <si>
    <t>0309391503</t>
  </si>
  <si>
    <t>00002841</t>
  </si>
  <si>
    <t>00004747</t>
  </si>
  <si>
    <t>00005255</t>
  </si>
  <si>
    <t>00008694</t>
  </si>
  <si>
    <t>00010567</t>
  </si>
  <si>
    <t>00017234</t>
  </si>
  <si>
    <t>00000582</t>
  </si>
  <si>
    <t>00022146</t>
  </si>
  <si>
    <t>00000796</t>
  </si>
  <si>
    <t>00026640</t>
  </si>
  <si>
    <t>00029995</t>
  </si>
  <si>
    <t>00032774</t>
  </si>
  <si>
    <t>00032951</t>
  </si>
  <si>
    <t>00035483</t>
  </si>
  <si>
    <t>00037813</t>
  </si>
  <si>
    <t>00038715</t>
  </si>
  <si>
    <t>00038972</t>
  </si>
  <si>
    <t>00040706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</si>
  <si>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</si>
  <si>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</si>
  <si>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</si>
  <si>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</si>
  <si>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0000001</t>
  </si>
  <si>
    <t>8 %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</si>
  <si>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</si>
  <si>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</si>
  <si>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</si>
  <si>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</si>
  <si>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</si>
  <si>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</si>
  <si>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</si>
  <si>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</si>
  <si>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</si>
  <si>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</si>
  <si>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</si>
  <si>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</si>
  <si>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</si>
  <si>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</si>
  <si>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</si>
  <si>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</si>
  <si>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</si>
  <si>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</si>
  <si>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</si>
  <si>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</si>
  <si>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</si>
  <si>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</si>
  <si>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</si>
  <si>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</si>
  <si>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</si>
  <si>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</si>
  <si>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</si>
  <si>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</si>
  <si>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</si>
  <si>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</si>
  <si>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</si>
  <si>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</si>
  <si>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</si>
  <si>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0000035</t>
  </si>
  <si>
    <t>0000036</t>
  </si>
  <si>
    <t>0000037</t>
  </si>
  <si>
    <t>0000038</t>
  </si>
  <si>
    <t>0000039</t>
  </si>
  <si>
    <t>0000040</t>
  </si>
  <si>
    <t>0000041</t>
  </si>
  <si>
    <t>0000042</t>
  </si>
  <si>
    <t>0000043</t>
  </si>
  <si>
    <t>0000044</t>
  </si>
  <si>
    <t>0000045</t>
  </si>
  <si>
    <t>0000046</t>
  </si>
  <si>
    <t>0000047</t>
  </si>
  <si>
    <t>0000048</t>
  </si>
  <si>
    <t>0000049</t>
  </si>
  <si>
    <t>0000050</t>
  </si>
  <si>
    <t>0000051</t>
  </si>
  <si>
    <t>0000052</t>
  </si>
  <si>
    <t>0000053</t>
  </si>
  <si>
    <t>0000054</t>
  </si>
  <si>
    <t>0000055</t>
  </si>
  <si>
    <t>0000056</t>
  </si>
  <si>
    <t>0000057</t>
  </si>
  <si>
    <t>0000058</t>
  </si>
  <si>
    <t>0000059</t>
  </si>
  <si>
    <t>0000060</t>
  </si>
  <si>
    <t>0000061</t>
  </si>
  <si>
    <t>0000062</t>
  </si>
  <si>
    <t>0000063</t>
  </si>
  <si>
    <t>0000064</t>
  </si>
  <si>
    <t>0000065</t>
  </si>
  <si>
    <t>0000066</t>
  </si>
  <si>
    <t>0000067</t>
  </si>
  <si>
    <t>0000068</t>
  </si>
  <si>
    <t>0000069</t>
  </si>
  <si>
    <t>0000070</t>
  </si>
  <si>
    <t>0000071</t>
  </si>
  <si>
    <t>0000072</t>
  </si>
  <si>
    <t>0000073</t>
  </si>
  <si>
    <t>0000074</t>
  </si>
  <si>
    <t>0000075</t>
  </si>
  <si>
    <t>0000076</t>
  </si>
  <si>
    <t>0000077</t>
  </si>
  <si>
    <t>0000078</t>
  </si>
  <si>
    <t>0000079</t>
  </si>
  <si>
    <t>0000080</t>
  </si>
  <si>
    <t>0000081</t>
  </si>
  <si>
    <t>0000082</t>
  </si>
  <si>
    <t>0000083</t>
  </si>
  <si>
    <t>0000084</t>
  </si>
  <si>
    <t>0000085</t>
  </si>
  <si>
    <t>0000086</t>
  </si>
  <si>
    <t>0000087</t>
  </si>
  <si>
    <t>0000088</t>
  </si>
  <si>
    <t>0000089</t>
  </si>
  <si>
    <t>0000090</t>
  </si>
  <si>
    <t>0000091</t>
  </si>
  <si>
    <t>0000092</t>
  </si>
  <si>
    <t>0000093</t>
  </si>
  <si>
    <t>0000094</t>
  </si>
  <si>
    <t>0000095</t>
  </si>
  <si>
    <t>0000096</t>
  </si>
  <si>
    <t>0000097</t>
  </si>
  <si>
    <t>0000098</t>
  </si>
  <si>
    <t>0000099</t>
  </si>
  <si>
    <t>0000100</t>
  </si>
  <si>
    <t>Tháng</t>
  </si>
  <si>
    <t xml:space="preserve">BẢNG KÊ THU TIỀN HÀNG </t>
  </si>
  <si>
    <t>Khách hàng: CÔNG TY TNHH MỘT THÀNH VIÊN THƯƠNG MẠI VÀ DỊCH VỤ NGỌC THƠM, Tài khoản: 131, Từ ngày 01/01/2025 đến ngày 30/06/2025</t>
  </si>
  <si>
    <t>Ngày hạch toán</t>
  </si>
  <si>
    <t>Ngày chứng từ</t>
  </si>
  <si>
    <t>Số chứng từ</t>
  </si>
  <si>
    <t>Diễn giải</t>
  </si>
  <si>
    <t>Thu</t>
  </si>
  <si>
    <t>NTTK00099</t>
  </si>
  <si>
    <t>NTTK00100</t>
  </si>
  <si>
    <t>NTTK00101</t>
  </si>
  <si>
    <t>NTTK00102</t>
  </si>
  <si>
    <t>NTTK00103</t>
  </si>
  <si>
    <t>NTTK00104</t>
  </si>
  <si>
    <t>NTTK00105</t>
  </si>
  <si>
    <t>NTTK00106</t>
  </si>
  <si>
    <t>NTTK00107</t>
  </si>
  <si>
    <t>NTTK00108</t>
  </si>
  <si>
    <t>NTTK00111</t>
  </si>
  <si>
    <t>NTTK00112</t>
  </si>
  <si>
    <t>NTTK00114</t>
  </si>
  <si>
    <t>NTTK00115</t>
  </si>
  <si>
    <t>NTTK00118</t>
  </si>
  <si>
    <t xml:space="preserve">Thu tiền hàng </t>
  </si>
  <si>
    <t>NTTK00119</t>
  </si>
  <si>
    <t>NTTK00120</t>
  </si>
  <si>
    <t>NTTK00121</t>
  </si>
  <si>
    <t>NTTK00123</t>
  </si>
  <si>
    <t>NTTK00124</t>
  </si>
  <si>
    <t>NTTK00127</t>
  </si>
  <si>
    <t>NTTK00128</t>
  </si>
  <si>
    <t>NTTK00129</t>
  </si>
  <si>
    <t>NTTK00132</t>
  </si>
  <si>
    <t>NTTK00133</t>
  </si>
  <si>
    <t>NTTK00134</t>
  </si>
  <si>
    <t>NTTK00135</t>
  </si>
  <si>
    <t>NTTK00136</t>
  </si>
  <si>
    <t>NTTK00140</t>
  </si>
  <si>
    <t>NTTK00141</t>
  </si>
  <si>
    <t>NTTK00142</t>
  </si>
  <si>
    <t>NTTK00143</t>
  </si>
  <si>
    <t xml:space="preserve">Tổng cộng </t>
  </si>
  <si>
    <t>00043855</t>
  </si>
  <si>
    <t>00045849</t>
  </si>
  <si>
    <t>00047439</t>
  </si>
  <si>
    <t>00047513</t>
  </si>
  <si>
    <t>00051015</t>
  </si>
  <si>
    <t>00053673</t>
  </si>
  <si>
    <t>00054501</t>
  </si>
  <si>
    <t>00059000</t>
  </si>
  <si>
    <t>00059752</t>
  </si>
  <si>
    <t>00062517</t>
  </si>
  <si>
    <t>00064748</t>
  </si>
  <si>
    <t>00066748</t>
  </si>
  <si>
    <t>00069089</t>
  </si>
  <si>
    <t>00069122</t>
  </si>
  <si>
    <t>00071326</t>
  </si>
  <si>
    <t>00073055</t>
  </si>
  <si>
    <t>00074947</t>
  </si>
  <si>
    <t>00077866</t>
  </si>
  <si>
    <t>00082483</t>
  </si>
  <si>
    <t>00085944</t>
  </si>
  <si>
    <t>00086043</t>
  </si>
  <si>
    <t>5 %</t>
  </si>
  <si>
    <t>0000101</t>
  </si>
  <si>
    <t>0000102</t>
  </si>
  <si>
    <t>0000103</t>
  </si>
  <si>
    <t>0000104</t>
  </si>
  <si>
    <t>0000105</t>
  </si>
  <si>
    <t>0000106</t>
  </si>
  <si>
    <t>0000107</t>
  </si>
  <si>
    <t>0000108</t>
  </si>
  <si>
    <t>0000109</t>
  </si>
  <si>
    <t>0000110</t>
  </si>
  <si>
    <t>0000111</t>
  </si>
  <si>
    <t>0000112</t>
  </si>
  <si>
    <t>0000113</t>
  </si>
  <si>
    <t>0000114</t>
  </si>
  <si>
    <t>0000115</t>
  </si>
  <si>
    <t>0000116</t>
  </si>
  <si>
    <t>0000117</t>
  </si>
  <si>
    <t>0000118</t>
  </si>
  <si>
    <t>0000119</t>
  </si>
  <si>
    <t>0000120</t>
  </si>
  <si>
    <t>0000121</t>
  </si>
  <si>
    <t>0000122</t>
  </si>
  <si>
    <t>0000123</t>
  </si>
  <si>
    <t>0000124</t>
  </si>
  <si>
    <t>0000125</t>
  </si>
  <si>
    <t>0000126</t>
  </si>
  <si>
    <t>0000127</t>
  </si>
  <si>
    <t>0000128</t>
  </si>
  <si>
    <t>0000129</t>
  </si>
  <si>
    <t>0000130</t>
  </si>
  <si>
    <t>0000131</t>
  </si>
  <si>
    <t>0000132</t>
  </si>
  <si>
    <t>0000133</t>
  </si>
  <si>
    <t>0000134</t>
  </si>
  <si>
    <t>0000135</t>
  </si>
  <si>
    <t>0000136</t>
  </si>
  <si>
    <t>0000137</t>
  </si>
  <si>
    <t>0000138</t>
  </si>
  <si>
    <t>0000139</t>
  </si>
  <si>
    <t>0000140</t>
  </si>
  <si>
    <t>0000141</t>
  </si>
  <si>
    <t>0000142</t>
  </si>
  <si>
    <t>0000143</t>
  </si>
  <si>
    <t>0000144</t>
  </si>
  <si>
    <t>0000145</t>
  </si>
  <si>
    <t>0000146</t>
  </si>
  <si>
    <t>0000147</t>
  </si>
  <si>
    <t>0000149</t>
  </si>
  <si>
    <t>0000150</t>
  </si>
  <si>
    <t>0000151</t>
  </si>
  <si>
    <t>0000152</t>
  </si>
  <si>
    <t>0000153</t>
  </si>
  <si>
    <t>0000154</t>
  </si>
  <si>
    <t>0000155</t>
  </si>
  <si>
    <t>0000156</t>
  </si>
  <si>
    <t>0000157</t>
  </si>
  <si>
    <t>0000158</t>
  </si>
  <si>
    <t>0000159</t>
  </si>
  <si>
    <t>0000160</t>
  </si>
  <si>
    <t>0000161</t>
  </si>
  <si>
    <t>0000162</t>
  </si>
  <si>
    <t>0000163</t>
  </si>
  <si>
    <t>0000164</t>
  </si>
  <si>
    <t>0000165</t>
  </si>
  <si>
    <t>0000166</t>
  </si>
  <si>
    <t>0000167</t>
  </si>
  <si>
    <t>0000168</t>
  </si>
  <si>
    <t>0000169</t>
  </si>
  <si>
    <t>0000170</t>
  </si>
  <si>
    <t>0000171</t>
  </si>
  <si>
    <t>0000172</t>
  </si>
  <si>
    <t>0000173</t>
  </si>
  <si>
    <t>0000174</t>
  </si>
  <si>
    <t>0000175</t>
  </si>
  <si>
    <t>0000176</t>
  </si>
  <si>
    <t>0000177</t>
  </si>
  <si>
    <t>0000178</t>
  </si>
  <si>
    <t>0000179</t>
  </si>
  <si>
    <t>0000180</t>
  </si>
  <si>
    <t>0000181</t>
  </si>
  <si>
    <t>0000182</t>
  </si>
  <si>
    <t>0000183</t>
  </si>
  <si>
    <t>0000184</t>
  </si>
  <si>
    <t>0000185</t>
  </si>
  <si>
    <t>0000186</t>
  </si>
  <si>
    <t>0000187</t>
  </si>
  <si>
    <t>0000188</t>
  </si>
  <si>
    <t>0000189</t>
  </si>
  <si>
    <t>0000190</t>
  </si>
  <si>
    <t>0000191</t>
  </si>
  <si>
    <t>0000192</t>
  </si>
  <si>
    <t>0000193</t>
  </si>
  <si>
    <t>0000194</t>
  </si>
  <si>
    <t>0000195</t>
  </si>
  <si>
    <t>0000196</t>
  </si>
  <si>
    <t>0000197</t>
  </si>
  <si>
    <t>0000198</t>
  </si>
  <si>
    <t>0000199</t>
  </si>
  <si>
    <t>0000200</t>
  </si>
  <si>
    <t>0000201</t>
  </si>
  <si>
    <t>0000202</t>
  </si>
  <si>
    <t>0000203</t>
  </si>
  <si>
    <t>0000204</t>
  </si>
  <si>
    <t>0000205</t>
  </si>
  <si>
    <t>0000206</t>
  </si>
  <si>
    <t>0000207</t>
  </si>
  <si>
    <t>0000208</t>
  </si>
  <si>
    <t>0000209</t>
  </si>
  <si>
    <t>0000210</t>
  </si>
  <si>
    <t>0000211</t>
  </si>
  <si>
    <t>0000212</t>
  </si>
  <si>
    <t>0000213</t>
  </si>
  <si>
    <t>0000214</t>
  </si>
  <si>
    <t>0000215</t>
  </si>
  <si>
    <t>0000216</t>
  </si>
  <si>
    <t>0000217</t>
  </si>
  <si>
    <t>0000218</t>
  </si>
  <si>
    <t>0000219</t>
  </si>
  <si>
    <t>0000220</t>
  </si>
  <si>
    <t>0000221</t>
  </si>
  <si>
    <t>0000222</t>
  </si>
  <si>
    <t>0000223</t>
  </si>
  <si>
    <t>0000224</t>
  </si>
  <si>
    <t>0000225</t>
  </si>
  <si>
    <t>0000226</t>
  </si>
  <si>
    <t>0000227</t>
  </si>
  <si>
    <t>0000228</t>
  </si>
  <si>
    <t>0000229</t>
  </si>
  <si>
    <t>0000230</t>
  </si>
  <si>
    <t>0000231</t>
  </si>
  <si>
    <t>0000232</t>
  </si>
  <si>
    <t>0000233</t>
  </si>
  <si>
    <t>0000234</t>
  </si>
  <si>
    <t>0000235</t>
  </si>
  <si>
    <t>0000236</t>
  </si>
  <si>
    <t>0000237</t>
  </si>
  <si>
    <t>0000238</t>
  </si>
  <si>
    <t>0000239</t>
  </si>
  <si>
    <t>0000240</t>
  </si>
  <si>
    <t>0000241</t>
  </si>
  <si>
    <t>0000242</t>
  </si>
  <si>
    <t>0000243</t>
  </si>
  <si>
    <t>0000244</t>
  </si>
  <si>
    <t>0000245</t>
  </si>
  <si>
    <t>0000246</t>
  </si>
  <si>
    <t>0000247</t>
  </si>
  <si>
    <t>0000248</t>
  </si>
  <si>
    <t>0000249</t>
  </si>
  <si>
    <t>0000250</t>
  </si>
  <si>
    <t>0000251</t>
  </si>
  <si>
    <t>0000252</t>
  </si>
  <si>
    <t>0000253</t>
  </si>
  <si>
    <t>0000254</t>
  </si>
  <si>
    <t>0000255</t>
  </si>
  <si>
    <t>0000257</t>
  </si>
  <si>
    <t>0000258</t>
  </si>
  <si>
    <t>0000259</t>
  </si>
  <si>
    <t>0000261</t>
  </si>
  <si>
    <t>0000262</t>
  </si>
  <si>
    <t>0000263</t>
  </si>
  <si>
    <t>0000264</t>
  </si>
  <si>
    <t>0000265</t>
  </si>
  <si>
    <t>0000266</t>
  </si>
  <si>
    <t>0000267</t>
  </si>
  <si>
    <t>0000269</t>
  </si>
  <si>
    <t>0000270</t>
  </si>
  <si>
    <t>0000271</t>
  </si>
  <si>
    <t>0000272</t>
  </si>
  <si>
    <t>0000273</t>
  </si>
  <si>
    <t>0000274</t>
  </si>
  <si>
    <t>0000275</t>
  </si>
  <si>
    <t>0000276</t>
  </si>
  <si>
    <t>0000277</t>
  </si>
  <si>
    <t>0000278</t>
  </si>
  <si>
    <t>0000279</t>
  </si>
  <si>
    <t>0000280</t>
  </si>
  <si>
    <t>0000281</t>
  </si>
  <si>
    <t>0000282</t>
  </si>
  <si>
    <t>0000283</t>
  </si>
  <si>
    <t>0000284</t>
  </si>
  <si>
    <t>0000285</t>
  </si>
  <si>
    <t>0000286</t>
  </si>
  <si>
    <t>0000287</t>
  </si>
  <si>
    <t>0000288</t>
  </si>
  <si>
    <t>0000289</t>
  </si>
  <si>
    <t>0000290</t>
  </si>
  <si>
    <t>0000291</t>
  </si>
  <si>
    <t>0000292</t>
  </si>
  <si>
    <t>0000293</t>
  </si>
  <si>
    <t>0000294</t>
  </si>
  <si>
    <t>0000295</t>
  </si>
  <si>
    <t>0000296</t>
  </si>
  <si>
    <t>0000297</t>
  </si>
  <si>
    <t>0000298</t>
  </si>
  <si>
    <t>0000299</t>
  </si>
  <si>
    <t>0000300</t>
  </si>
  <si>
    <t>0000301</t>
  </si>
  <si>
    <t>0000302</t>
  </si>
  <si>
    <t>0000303</t>
  </si>
  <si>
    <t>0000304</t>
  </si>
  <si>
    <t>0000305</t>
  </si>
  <si>
    <t>0000306</t>
  </si>
  <si>
    <t>0000307</t>
  </si>
  <si>
    <t>0000308</t>
  </si>
  <si>
    <t>0000309</t>
  </si>
  <si>
    <t>0000310</t>
  </si>
  <si>
    <t>0000311</t>
  </si>
  <si>
    <t>0000312</t>
  </si>
  <si>
    <t>0000313</t>
  </si>
  <si>
    <t>0000314</t>
  </si>
  <si>
    <t>0000315</t>
  </si>
  <si>
    <t>0000316</t>
  </si>
  <si>
    <t>0000317</t>
  </si>
  <si>
    <t>0000318</t>
  </si>
  <si>
    <t>0000319</t>
  </si>
  <si>
    <t>0000320</t>
  </si>
  <si>
    <t>0000321</t>
  </si>
  <si>
    <t>0000322</t>
  </si>
  <si>
    <t>0000323</t>
  </si>
  <si>
    <t>0000324</t>
  </si>
  <si>
    <t>0000325</t>
  </si>
  <si>
    <t>0000326</t>
  </si>
  <si>
    <t>0000328</t>
  </si>
  <si>
    <t>0000329</t>
  </si>
  <si>
    <t>0000330</t>
  </si>
  <si>
    <t>0000331</t>
  </si>
  <si>
    <t>0000332</t>
  </si>
  <si>
    <t>0000333</t>
  </si>
  <si>
    <t>0000334</t>
  </si>
  <si>
    <t>0000335</t>
  </si>
  <si>
    <t>0000336</t>
  </si>
  <si>
    <t>0000337</t>
  </si>
  <si>
    <t>0000338</t>
  </si>
  <si>
    <t>0000339</t>
  </si>
  <si>
    <t>0000340</t>
  </si>
  <si>
    <t>0000341</t>
  </si>
  <si>
    <t>0000342</t>
  </si>
  <si>
    <t>0000343</t>
  </si>
  <si>
    <t>0000344</t>
  </si>
  <si>
    <t>0000345</t>
  </si>
  <si>
    <t>0000346</t>
  </si>
  <si>
    <t>0000347</t>
  </si>
  <si>
    <t>0000348</t>
  </si>
  <si>
    <t>0000349</t>
  </si>
  <si>
    <t>0000350</t>
  </si>
  <si>
    <t>0000351</t>
  </si>
  <si>
    <t>0000352</t>
  </si>
  <si>
    <t>0000353</t>
  </si>
  <si>
    <t>0000354</t>
  </si>
  <si>
    <t>0000355</t>
  </si>
  <si>
    <t>NTTK25189</t>
  </si>
  <si>
    <t>NTTK25117</t>
  </si>
  <si>
    <t>NTTK25118</t>
  </si>
  <si>
    <t>NTTK25119</t>
  </si>
  <si>
    <t>NTTK25120</t>
  </si>
  <si>
    <t>NTTK25122</t>
  </si>
  <si>
    <t>NTTK25123</t>
  </si>
  <si>
    <t>NTTK25124</t>
  </si>
  <si>
    <t>NTTK25125</t>
  </si>
  <si>
    <t>NTTK25126</t>
  </si>
  <si>
    <t>NTTK25190</t>
  </si>
  <si>
    <t>NTTK25128</t>
  </si>
  <si>
    <t>NTTK25191</t>
  </si>
  <si>
    <t>NTTK25192</t>
  </si>
  <si>
    <t>NTTK25132</t>
  </si>
  <si>
    <t>NTTK25193</t>
  </si>
  <si>
    <t>NTTK25134</t>
  </si>
  <si>
    <t>NTTK25194</t>
  </si>
  <si>
    <t>NTTK25196</t>
  </si>
  <si>
    <t>NTTK25197</t>
  </si>
  <si>
    <t>NTTK25140</t>
  </si>
  <si>
    <t>NTTK25139</t>
  </si>
  <si>
    <t>NTTK25141</t>
  </si>
  <si>
    <t>NTTK25198</t>
  </si>
  <si>
    <t>NTTK25144</t>
  </si>
  <si>
    <t>NTTK25169</t>
  </si>
  <si>
    <t>NTTK25199</t>
  </si>
  <si>
    <t>NTTK25171</t>
  </si>
  <si>
    <t>NTTK25201</t>
  </si>
  <si>
    <t>NTTK25202</t>
  </si>
  <si>
    <t>NTTK25174</t>
  </si>
  <si>
    <t>NTTK25178</t>
  </si>
  <si>
    <t>NTTK25203</t>
  </si>
  <si>
    <t>NTTK25204</t>
  </si>
  <si>
    <t>NTTK25205</t>
  </si>
  <si>
    <t>NTTK25206</t>
  </si>
  <si>
    <t>NTTK25207</t>
  </si>
  <si>
    <t>NTTK25208</t>
  </si>
  <si>
    <t>NTTK25210</t>
  </si>
  <si>
    <t>NTTK25211</t>
  </si>
  <si>
    <t>Thu tiền khách hàng CÔNG TY TNHH MỘT THÀNH VIÊN THƯƠNG MẠI VÀ DỊCH VỤ NGỌC THƠM theo hóa đơn 0000011</t>
  </si>
  <si>
    <t>Thu tiền khách hàng CÔNG TY TNHH MỘT THÀNH VIÊN THƯƠNG MẠI VÀ DỊCH VỤ NGỌC THƠM theo hóa đơn 0000012</t>
  </si>
  <si>
    <t>Thu tiền khách hàng CÔNG TY TNHH MỘT THÀNH VIÊN THƯƠNG MẠI VÀ DỊCH VỤ NGỌC THƠM theo hóa đơn 0000013</t>
  </si>
  <si>
    <t>Thu tiền khách hàng CÔNG TY TNHH MỘT THÀNH VIÊN THƯƠNG MẠI VÀ DỊCH VỤ NGỌC THƠM theo hóa đơn 0000014</t>
  </si>
  <si>
    <t>Thu tiền khách hàng CÔNG TY TNHH MỘT THÀNH VIÊN THƯƠNG MẠI VÀ DỊCH VỤ NGỌC THƠM theo hóa đơn 0000015</t>
  </si>
  <si>
    <t>Thu tiền khách hàng CÔNG TY TNHH MỘT THÀNH VIÊN THƯƠNG MẠI VÀ DỊCH VỤ NGỌC THƠM theo hóa đơn 0000016</t>
  </si>
  <si>
    <t>Thu tiền khách hàng CÔNG TY TNHH MỘT THÀNH VIÊN THƯƠNG MẠI VÀ DỊCH VỤ NGỌC THƠM theo hóa đơn 0000017</t>
  </si>
  <si>
    <t>Thu tiền khách hàng CÔNG TY TNHH MỘT THÀNH VIÊN THƯƠNG MẠI VÀ DỊCH VỤ NGỌC THƠM theo hóa đơn 0000018, 0000019</t>
  </si>
  <si>
    <t>Thu tiền khách hàng CÔNG TY TNHH MỘT THÀNH VIÊN THƯƠNG MẠI VÀ DỊCH VỤ NGỌC THƠM theo hóa đơn 0000021</t>
  </si>
  <si>
    <t>Thu tiền khách hàng CÔNG TY TNHH MỘT THÀNH VIÊN THƯƠNG MẠI VÀ DỊCH VỤ NGỌC THƠM theo hóa đơn 0000020</t>
  </si>
  <si>
    <t>Thu tiền khách hàng CÔNG TY TNHH MỘT THÀNH VIÊN THƯƠNG MẠI VÀ DỊCH VỤ NGỌC THƠM theo hóa đơn 0000022, 0000023</t>
  </si>
  <si>
    <t>Thu tiền khách hàng CÔNG TY TNHH MỘT THÀNH VIÊN THƯƠNG MẠI VÀ DỊCH VỤ NGỌC THƠM theo hóa đơn 0000024</t>
  </si>
  <si>
    <t>Thu tiền khách hàng CÔNG TY TNHH MỘT THÀNH VIÊN THƯƠNG MẠI VÀ DỊCH VỤ NGỌC THƠM theo hóa đơn 0000025, 0000026</t>
  </si>
  <si>
    <t>Thu tiền khách hàng CÔNG TY TNHH MỘT THÀNH VIÊN THƯƠNG MẠI VÀ DỊCH VỤ NGỌC THƠM theo hóa đơn 0000027, 0000028, 0000029, 0000030</t>
  </si>
  <si>
    <t>Thu tiền khách hàng CÔNG TY TNHH MỘT THÀNH VIÊN THƯƠNG MẠI VÀ DỊCH VỤ NGỌC THƠM theo hóa đơn 0000031, 0000032, 0000033, 0000034, 0000035, 0000036</t>
  </si>
  <si>
    <t>Thu tiền khách hàng CÔNG TY TNHH MỘT THÀNH VIÊN THƯƠNG MẠI VÀ DỊCH VỤ NGỌC THƠM theo hóa đơn 0000037, 0000038, 0000039</t>
  </si>
  <si>
    <t>Thu tiền khách hàng CÔNG TY TNHH MỘT THÀNH VIÊN THƯƠNG MẠI VÀ DỊCH VỤ NGỌC THƠM theo hóa đơn 0000041, 0000040</t>
  </si>
  <si>
    <t>Thu tiền khách hàng CÔNG TY TNHH MỘT THÀNH VIÊN THƯƠNG MẠI VÀ DỊCH VỤ NGỌC THƠM theo hóa đơn 0000044</t>
  </si>
  <si>
    <t>Thu tiền khách hàng CÔNG TY TNHH MỘT THÀNH VIÊN THƯƠNG MẠI VÀ DỊCH VỤ NGỌC THƠM theo hóa đơn 0000066, 0000065</t>
  </si>
  <si>
    <t>Thu tiền khách hàng CÔNG TY TNHH MỘT THÀNH VIÊN THƯƠNG MẠI VÀ DỊCH VỤ NGỌC THƠM theo hóa đơn 0000067</t>
  </si>
  <si>
    <t>Thu tiền khách hàng CÔNG TY TNHH MỘT THÀNH VIÊN THƯƠNG MẠI VÀ DỊCH VỤ NGỌC THƠM theo hóa đơn 0000068, 0000069, 0000070, 0000071, 0000072, 0000073</t>
  </si>
  <si>
    <t>Thu tiền khách hàng CÔNG TY TNHH MỘT THÀNH VIÊN THƯƠNG MẠI VÀ DỊCH VỤ NGỌC THƠM theo hóa đơn 0000074, 0000075</t>
  </si>
  <si>
    <t>Thu tiền khách hàng CÔNG TY TNHH MỘT THÀNH VIÊN THƯƠNG MẠI VÀ DỊCH VỤ NGỌC THƠM theo hóa đơn 0000079</t>
  </si>
  <si>
    <t>Thu tiền khách hàng CÔNG TY TNHH MỘT THÀNH VIÊN THƯƠNG MẠI VÀ DỊCH VỤ NGỌC THƠM theo hóa đơn 0000077</t>
  </si>
  <si>
    <t>Thu tiền khách hàng CÔNG TY TNHH MỘT THÀNH VIÊN THƯƠNG MẠI VÀ DỊCH VỤ NGỌC THƠM theo hóa đơn 0000128, 0000129</t>
  </si>
  <si>
    <t>Thu tiền khách hàng CÔNG TY TNHH MỘT THÀNH VIÊN THƯƠNG MẠI VÀ DỊCH VỤ NGỌC THƠM theo hóa đơn 0000130</t>
  </si>
  <si>
    <t>Thu tiền khách hàng CÔNG TY TNHH MỘT THÀNH VIÊN THƯƠNG MẠI VÀ DỊCH VỤ NGỌC THƠM theo hóa đơn 0000131, 0000132</t>
  </si>
  <si>
    <t>Thu tiền khách hàng CÔNG TY TNHH MỘT THÀNH VIÊN THƯƠNG MẠI VÀ DỊCH VỤ NGỌC THƠM theo hóa đơn 0000134, 0000133</t>
  </si>
  <si>
    <t>Thu tiền khách hàng CÔNG TY TNHH MỘT THÀNH VIÊN THƯƠNG MẠI VÀ DỊCH VỤ NGỌC THƠM theo hóa đơn 0000135, 0000136</t>
  </si>
  <si>
    <t>Thu tiền khách hàng CÔNG TY TNHH MỘT THÀNH VIÊN THƯƠNG MẠI VÀ DỊCH VỤ NGỌC THƠM theo hóa đơn 0000139</t>
  </si>
  <si>
    <t>Thu tiền khách hàng CÔNG TY TNHH MỘT THÀNH VIÊN THƯƠNG MẠI VÀ DỊCH VỤ NGỌC THƠM theo hóa đơn 0000137, 0000138, 0000140</t>
  </si>
  <si>
    <t>Thu tiền khách hàng CÔNG TY TNHH MỘT THÀNH VIÊN THƯƠNG MẠI VÀ DỊCH VỤ NGỌC THƠM theo hóa đơn 0000141, 0000142, 0000143</t>
  </si>
  <si>
    <t>Thu tiền khách hàng CÔNG TY TNHH MỘT THÀNH VIÊN THƯƠNG MẠI VÀ DỊCH VỤ NGỌC THƠM theo hóa đơn 0000144, 0000145, 0000146, 0000147, 0000149, 0000150</t>
  </si>
  <si>
    <t>Thu tiền khách hàng CÔNG TY TNHH MỘT THÀNH VIÊN THƯƠNG MẠI VÀ DỊCH VỤ NGỌC THƠM theo hóa đơn 0000151</t>
  </si>
  <si>
    <t>Thu tiền khách hàng CÔNG TY TNHH MỘT THÀNH VIÊN THƯƠNG MẠI VÀ DỊCH VỤ NGỌC THƠM theo hóa đơn 0000151, 0000152, 0000153, 0000154, 0000155, 0000156</t>
  </si>
  <si>
    <t>Thu tiền khách hàng CÔNG TY TNHH MỘT THÀNH VIÊN THƯƠNG MẠI VÀ DỊCH VỤ NGỌC THƠM theo hóa đơn 0000157, 0000158, 0000159, 0000160</t>
  </si>
  <si>
    <t>Thu tiền khách hàng CÔNG TY TNHH MỘT THÀNH VIÊN THƯƠNG MẠI VÀ DỊCH VỤ NGỌC THƠM theo hóa đơn 0000161, 0000162, 0000163</t>
  </si>
  <si>
    <t>Phải thu</t>
  </si>
  <si>
    <t>Phải trả</t>
  </si>
  <si>
    <t>Bù trừ</t>
  </si>
  <si>
    <t>Số sau bù trừ QI</t>
  </si>
  <si>
    <t>Số sau bù trừ QII</t>
  </si>
  <si>
    <t>Số sau bù trừ QIII</t>
  </si>
  <si>
    <t>Số sau bù trừ QIV</t>
  </si>
  <si>
    <t>Số tiền</t>
  </si>
  <si>
    <t>UNC2512/0067</t>
  </si>
  <si>
    <t>TT HD SO 161-162-163 NGAY 27.8.25 VA 28.8.2025</t>
  </si>
  <si>
    <t>CÔNG TY CỔ PHẦN SẢN XUẤT THỰC PHẨM NGỌC THƠM FOODS</t>
  </si>
  <si>
    <t>UNC2512/0069</t>
  </si>
  <si>
    <t>.TT HD SO 157-158-159-160 NGAY 26 VA 27-8-2025</t>
  </si>
  <si>
    <t>UNC2512/0038</t>
  </si>
  <si>
    <t>TT HD SO 151-152-153-154-155-156 NGAY 22,23,25-8-2025</t>
  </si>
  <si>
    <t>UNC2512/0033</t>
  </si>
  <si>
    <t>IBVCB.1312250612350001.TT HD SO 151 NGAY 22.8.2025</t>
  </si>
  <si>
    <t>UNC2512/0015</t>
  </si>
  <si>
    <t>TT TIEP HD SO 139 NGAY 15.8.2025</t>
  </si>
  <si>
    <t>UNC2511/0053</t>
  </si>
  <si>
    <t>TT HD SO 137-138-140 NGAY 13-8 VA 16.8.2025</t>
  </si>
  <si>
    <t>UNC2511/0040</t>
  </si>
  <si>
    <t>TT HD SO 139 NGAY 15.8.2025</t>
  </si>
  <si>
    <t>UNC2511/0050</t>
  </si>
  <si>
    <t>TT HD SO 135 VA 136 NGAY 12.8.2025</t>
  </si>
  <si>
    <t>UNC2511/0035</t>
  </si>
  <si>
    <t>THANH TOAN HD SO 133 VA 134 NGAY 9.8 VA 12.8.2025</t>
  </si>
  <si>
    <t>UNC2511/0045</t>
  </si>
  <si>
    <t>.THANH TOAN HD SO 131 VA 132 NGAY 8/8 VA 9/8/2025</t>
  </si>
  <si>
    <t>UNC2511/0025</t>
  </si>
  <si>
    <t>TT HD SO 000130 NGAY 7-8-2025</t>
  </si>
  <si>
    <t>UNC2510/0057</t>
  </si>
  <si>
    <t>TT HD SO 00079 NGAY 31-05-2025</t>
  </si>
  <si>
    <t>UNC2510/0031</t>
  </si>
  <si>
    <t>IBVCB.1310250200472001.TT HD SO 00067 NGAY 14-5-2025</t>
  </si>
  <si>
    <t>UNC2509/0059</t>
  </si>
  <si>
    <t>.THANH TOAN HD SO 00044 NGAY 3-4-2025</t>
  </si>
  <si>
    <t>UNC2509/0037</t>
  </si>
  <si>
    <t>TT HD SO 37-38-39 NGAY 23 VA 26 VA 27/3/2025</t>
  </si>
  <si>
    <t>UNC2509/0011</t>
  </si>
  <si>
    <t>THANH TOAN HD SO 0024 NGAY 5-3-2025</t>
  </si>
  <si>
    <t>UNC2508/0059</t>
  </si>
  <si>
    <t>THANH TOAN HD SO 0022 NGAY 3-3-2025 VA 023 NGAY 4-3-2025</t>
  </si>
  <si>
    <t>UNC2508/0056</t>
  </si>
  <si>
    <t>TT HD SO 00020 NGAY 27-2-2025</t>
  </si>
  <si>
    <t>UNC2508/0052</t>
  </si>
  <si>
    <t>TT HD SO 00021 NGAY 28-2-2025</t>
  </si>
  <si>
    <t>UNC2508/0043</t>
  </si>
  <si>
    <t>THANH TOAN HD SO 00017 NGAY 24.2.2025 TIEP</t>
  </si>
  <si>
    <t>UNC2508/0017</t>
  </si>
  <si>
    <t>.TT HD SO 00017 NGAY 24-2-2025</t>
  </si>
  <si>
    <t>UNC2508/0007</t>
  </si>
  <si>
    <t>THANH TOAN HD SO 00017 NGAY 24.2.2025</t>
  </si>
  <si>
    <t>UNC2507/0040</t>
  </si>
  <si>
    <t>THANH TOAN HD SO 000015 NGAY 17-2-2025.</t>
  </si>
  <si>
    <t>UNC2507/0053</t>
  </si>
  <si>
    <t>TT HD SO 00014 NGAY 16-2-2025</t>
  </si>
  <si>
    <t>UNC2507/0024</t>
  </si>
  <si>
    <t>TT HD SP 00013 NGAY 14-2-2025</t>
  </si>
  <si>
    <t>UNC2506/0023</t>
  </si>
  <si>
    <t>THANH TOAN HD SO 00010 NGAY 8-2-2025</t>
  </si>
  <si>
    <t>UNC2506/0021</t>
  </si>
  <si>
    <t>THANH TOAN HD SO 0007 NGAY 5-2-25</t>
  </si>
  <si>
    <t>UNC2506/0010</t>
  </si>
  <si>
    <t>THANH TOAN HD SO 000040 TIEP</t>
  </si>
  <si>
    <t>UNC2505/0036</t>
  </si>
  <si>
    <t>THANH TOAN HD SO 00039 VA 00040</t>
  </si>
  <si>
    <t>UNC2505/0035</t>
  </si>
  <si>
    <t>THANH TOAN HD SO 00039.TIEP</t>
  </si>
  <si>
    <t>UNC2505/0009</t>
  </si>
  <si>
    <t>THANH TOAN HD SO 00039.</t>
  </si>
  <si>
    <t>UNC2505/0015</t>
  </si>
  <si>
    <t>THANH TOAN HD SO 38</t>
  </si>
  <si>
    <t>UNC2505/0014</t>
  </si>
  <si>
    <t>THANH TOAN HD SO 35-36-37</t>
  </si>
  <si>
    <t>UNC2504/0009</t>
  </si>
  <si>
    <t>THANH TOAN HD SO 00033 VA 00034</t>
  </si>
  <si>
    <t>UNC2504/0013</t>
  </si>
  <si>
    <t>HANH TOAN HD SO 00032.TIEP.</t>
  </si>
  <si>
    <t>UNC2504/0001</t>
  </si>
  <si>
    <t>.THANH TOAN HD SO 00032.</t>
  </si>
  <si>
    <t>UNC2503/0057</t>
  </si>
  <si>
    <t>THANH TOAN HD SO 00031.</t>
  </si>
  <si>
    <t>UNC2503/0005</t>
  </si>
  <si>
    <t>THANH TOAN HD SO 0030</t>
  </si>
  <si>
    <t>UNC2503/0004</t>
  </si>
  <si>
    <t>THANH TOAN HD SO 0029 -TIEP</t>
  </si>
  <si>
    <t>UNC2503/0003</t>
  </si>
  <si>
    <t>UNC2503/0002</t>
  </si>
  <si>
    <t>UNC2503/0001</t>
  </si>
  <si>
    <t>THANH TOAN HD SO 0029</t>
  </si>
  <si>
    <t>UNC2502/0065</t>
  </si>
  <si>
    <t>THANH TOAN TIEN HANG HD SO 0028-TIEP</t>
  </si>
  <si>
    <t>UNC2502/0036</t>
  </si>
  <si>
    <t>IBVCB.1802250245170003.THANH TOAN TIEN HANG HD SO 0028.-TIEP</t>
  </si>
  <si>
    <t>UNC2502/0020</t>
  </si>
  <si>
    <t>THANH TOAN HD SO 00028</t>
  </si>
  <si>
    <t>UNC2502/0024</t>
  </si>
  <si>
    <t>UNC2501/0046</t>
  </si>
  <si>
    <t>UNC2501/0045</t>
  </si>
  <si>
    <t>THANH TOAN HD SO 0027-TIEP</t>
  </si>
  <si>
    <t>UNC2501/0020</t>
  </si>
  <si>
    <t>THANH TOAN HD SO 0027</t>
  </si>
  <si>
    <t>UNC2501/0019</t>
  </si>
  <si>
    <t>THANH TOAN TIEN HANG HD SO 0026.-TIEP</t>
  </si>
  <si>
    <t>UNC2501/0018</t>
  </si>
  <si>
    <t>THANH TOAN TIEN HANG HD SO 0026</t>
  </si>
  <si>
    <t>UNC2501/0017</t>
  </si>
  <si>
    <t>THANH TOAN HD SO 00025 TIEP</t>
  </si>
  <si>
    <t>UNC2501/0016</t>
  </si>
  <si>
    <t>UNC2501/0003</t>
  </si>
  <si>
    <t>THANH TOAN TIEN HANG HD SO 0023</t>
  </si>
  <si>
    <t>UNC2501/0014</t>
  </si>
  <si>
    <t>THANH TOAN HD SO 023 TIEP</t>
  </si>
  <si>
    <t>Phí</t>
  </si>
  <si>
    <t>Thanh toán tiền hàng theo Hóa đơn số 141 ngày 16/08/2025, hóa đơn số 142 ngày 18/08/2025 và hóa đơn số 143 ngày 18/08/2025</t>
  </si>
  <si>
    <t>Hóa đơn giá trị gia tăng: số 08 ngày 06/02/2025 và số 09 ngày 07/02/2025</t>
  </si>
  <si>
    <t>Thanh toán hóa đơn giá trị gia tăng: số 08 ngày 06/02/2025 và số 09 ngày 07/02/2025</t>
  </si>
  <si>
    <t xml:space="preserve">Thanh toán Hóa đơn giá trị gia tăng: số 11 ngày 10/02/2025 </t>
  </si>
  <si>
    <t>Thanh toán hóa đơn giá trị gia tăng: số 12 ngày 13/02/2025</t>
  </si>
  <si>
    <t xml:space="preserve">Thanh toán hóa đơn giá trị gia tăng: số 11 ngày 10/02/2025 </t>
  </si>
  <si>
    <t xml:space="preserve">Thanh toán hóa đơn giá trị gia tăng: số 16 ngày 18/02/2025 </t>
  </si>
  <si>
    <t xml:space="preserve">Thanh toán hóa đơn giá trị gia tăng: số 18 ngày 25/02/2025 và số 19 ngày 26/02/2025 </t>
  </si>
  <si>
    <t>Thanh toán hóa đơn giá trị gia tăng: Hóa đơn số 68 ngày 15/05/2025, hoá đơn số 69 ngày 17/05/2025, hoá đơn số 70 ngày 19/05/2025, hoá đơn số 71 ngày 20/05/2025, hoá đơn số 72 ngày 21/05/2025, hoá đơn số 73 ngày 22/05/2025</t>
  </si>
  <si>
    <t>Thanh toán hóa đơn giá trị gia tăng: Hóa đơn số 74 ngày 23/05/2025, hoá đơn số 75 ngày 24/05/2025</t>
  </si>
  <si>
    <t>Giải ngân</t>
  </si>
  <si>
    <t xml:space="preserve">Thanh toán hóa đơn giá trị gia tăng: Hóa đơn số 128 ngày 04/08/2025, hoá đơn số 129 ngày 05/08/2025 </t>
  </si>
  <si>
    <t>Thanh toán tiền hàng theo Hóa đơn số 144 ngày 19/08/2025, hóa đơn số 145 ngày 19/08/2025, hóa đơn số 146 ngày 20/08/2025, hóa đơn số 147 ngày 20/08/2025, hóa đơn số 149 ngày 22/08/2025, hóa đơn số 150 ngày 22/08/2025</t>
  </si>
  <si>
    <t>Thanh toán hóa đơn số 25 ngày 07/03/2025 và hóa đơn số 26 ngày 08/03/2025</t>
  </si>
  <si>
    <t>Thanh toán hóa đơn số 27 ngày 08/03/2025 , HĐ số 28 ngày 11/03/2025, HĐ số 29 ngày 13/03/2025, HĐ số 30 ngày 14/03/2025</t>
  </si>
  <si>
    <t>Thanh toán hóa đơn số 31 ngày 15/03/2025 , HĐ số 32 ngày 17/03/2025, HĐ số 33 ngày 18/03/2025, HĐ số 34 ngày 20/03/2025, HĐ số 35 ngày 22/03/2025, HĐ số 36 ngày 24/03/2025</t>
  </si>
  <si>
    <t>Thanh toán HĐ sô 40 ngày 28/03/2025, HĐ số 41 ngày 29/03/2025</t>
  </si>
  <si>
    <t xml:space="preserve">Thanh toán HĐ số 65 ngày 12/05/2025, HĐ số 66 ngày 13/05/2025 </t>
  </si>
  <si>
    <t>KHÔNG THẤY</t>
  </si>
  <si>
    <t>IBVCB.0811250987626002.TT HD SO 000130 NGAY 7-8-2025</t>
  </si>
  <si>
    <t>GIẢI NGÂN VIỆT TIN</t>
  </si>
  <si>
    <t>PHÍ CK</t>
  </si>
  <si>
    <t>LAM NOTE</t>
  </si>
  <si>
    <t>MISA + GIẢI NGÂN NGỌC THƠM</t>
  </si>
  <si>
    <t>MV</t>
  </si>
  <si>
    <t>BR</t>
  </si>
  <si>
    <t>STT</t>
  </si>
  <si>
    <t>Ký hiệu mẫu số</t>
  </si>
  <si>
    <t>Ký hiệu hóa đơn</t>
  </si>
  <si>
    <t>Ngày lập</t>
  </si>
  <si>
    <t>MST người bán/MST người xuất hàng</t>
  </si>
  <si>
    <t>Tên người bán/Tên người xuất hàng</t>
  </si>
  <si>
    <t>MST người mua/MST người nhận hàng</t>
  </si>
  <si>
    <t>Tên người mua/Tên người nhận hàng</t>
  </si>
  <si>
    <t>Địa chỉ người mua</t>
  </si>
  <si>
    <t>Tổng tiền chưa thuế</t>
  </si>
  <si>
    <t>Tổng tiền thuế</t>
  </si>
  <si>
    <t>Tổng tiền chiết khấu thương mại</t>
  </si>
  <si>
    <t>Tổng tiền phí</t>
  </si>
  <si>
    <t>Tổng tiền thanh toán</t>
  </si>
  <si>
    <t>Đơn vị tiền tệ</t>
  </si>
  <si>
    <t>Tỷ giá</t>
  </si>
  <si>
    <t>Trạng thái hóa đơn</t>
  </si>
  <si>
    <t>Kết quả kiểm tra hóa đơn</t>
  </si>
  <si>
    <t>1</t>
  </si>
  <si>
    <t>C25TTF</t>
  </si>
  <si>
    <t>04/01/2025</t>
  </si>
  <si>
    <t>1102026993</t>
  </si>
  <si>
    <t>12/14/18 Đường 49, Khu phố 7, Phường Hiệp Bình Chánh, Thành phố Thủ Đức, Thành phố Hồ Chí Minh, Việt Nam</t>
  </si>
  <si>
    <t>VND</t>
  </si>
  <si>
    <t>1.0</t>
  </si>
  <si>
    <t>Hóa đơn mới</t>
  </si>
  <si>
    <t>Đã cấp mã hóa đơn</t>
  </si>
  <si>
    <t>2</t>
  </si>
  <si>
    <t>13/01/2025</t>
  </si>
  <si>
    <t>18/01/2025</t>
  </si>
  <si>
    <t>3</t>
  </si>
  <si>
    <t>21/01/2025</t>
  </si>
  <si>
    <t>4</t>
  </si>
  <si>
    <t>23/01/2025</t>
  </si>
  <si>
    <t>25/01/2025</t>
  </si>
  <si>
    <t>13</t>
  </si>
  <si>
    <t>05/02/2025</t>
  </si>
  <si>
    <t>14</t>
  </si>
  <si>
    <t>06/02/2025</t>
  </si>
  <si>
    <t>07/02/2025</t>
  </si>
  <si>
    <t>5</t>
  </si>
  <si>
    <t>08/02/2025</t>
  </si>
  <si>
    <t>6</t>
  </si>
  <si>
    <t>10/02/2025</t>
  </si>
  <si>
    <t>13/02/2025</t>
  </si>
  <si>
    <t>7</t>
  </si>
  <si>
    <t>14/02/2025</t>
  </si>
  <si>
    <t>8</t>
  </si>
  <si>
    <t>16/02/2025</t>
  </si>
  <si>
    <t>17/02/2025</t>
  </si>
  <si>
    <t>9</t>
  </si>
  <si>
    <t>18/02/2025</t>
  </si>
  <si>
    <t>10</t>
  </si>
  <si>
    <t>24/02/2025</t>
  </si>
  <si>
    <t>25/02/2025</t>
  </si>
  <si>
    <t>11</t>
  </si>
  <si>
    <t>26/02/2025</t>
  </si>
  <si>
    <t>12</t>
  </si>
  <si>
    <t>27/02/2025</t>
  </si>
  <si>
    <t>28/02/2025</t>
  </si>
  <si>
    <t>15</t>
  </si>
  <si>
    <t>03/03/2025</t>
  </si>
  <si>
    <t>16</t>
  </si>
  <si>
    <t>04/03/2025</t>
  </si>
  <si>
    <t>05/03/2025</t>
  </si>
  <si>
    <t>17</t>
  </si>
  <si>
    <t>07/03/2025</t>
  </si>
  <si>
    <t>18</t>
  </si>
  <si>
    <t>08/03/2025</t>
  </si>
  <si>
    <t>19</t>
  </si>
  <si>
    <t>11/03/2025</t>
  </si>
  <si>
    <t>20</t>
  </si>
  <si>
    <t>13/03/2025</t>
  </si>
  <si>
    <t>14/03/2025</t>
  </si>
  <si>
    <t>21</t>
  </si>
  <si>
    <t>15/03/2025</t>
  </si>
  <si>
    <t>22</t>
  </si>
  <si>
    <t>17/03/2025</t>
  </si>
  <si>
    <t>18/03/2025</t>
  </si>
  <si>
    <t>23</t>
  </si>
  <si>
    <t>20/03/2025</t>
  </si>
  <si>
    <t>24</t>
  </si>
  <si>
    <t>22/03/2025</t>
  </si>
  <si>
    <t>24/03/2025</t>
  </si>
  <si>
    <t>25</t>
  </si>
  <si>
    <t>25/03/2025</t>
  </si>
  <si>
    <t>26</t>
  </si>
  <si>
    <t>26/03/2025</t>
  </si>
  <si>
    <t>27/03/2025</t>
  </si>
  <si>
    <t>27</t>
  </si>
  <si>
    <t>28/03/2025</t>
  </si>
  <si>
    <t>28</t>
  </si>
  <si>
    <t>29/03/2025</t>
  </si>
  <si>
    <t>31/03/2025</t>
  </si>
  <si>
    <t>29</t>
  </si>
  <si>
    <t>02/04/2025</t>
  </si>
  <si>
    <t>30</t>
  </si>
  <si>
    <t>03/04/2025</t>
  </si>
  <si>
    <t>05/04/2025</t>
  </si>
  <si>
    <t>31</t>
  </si>
  <si>
    <t>08/04/2025</t>
  </si>
  <si>
    <t>32</t>
  </si>
  <si>
    <t>10/04/2025</t>
  </si>
  <si>
    <t>12/04/2025</t>
  </si>
  <si>
    <t>33</t>
  </si>
  <si>
    <t>14/04/2025</t>
  </si>
  <si>
    <t>34</t>
  </si>
  <si>
    <t>17/04/2025</t>
  </si>
  <si>
    <t>18/04/2025</t>
  </si>
  <si>
    <t>35</t>
  </si>
  <si>
    <t>19/04/2025</t>
  </si>
  <si>
    <t>36</t>
  </si>
  <si>
    <t>20/04/2025</t>
  </si>
  <si>
    <t>22/04/2025</t>
  </si>
  <si>
    <t>37</t>
  </si>
  <si>
    <t>23/04/2025</t>
  </si>
  <si>
    <t>38</t>
  </si>
  <si>
    <t>24/04/2025</t>
  </si>
  <si>
    <t>25/04/2025</t>
  </si>
  <si>
    <t>39</t>
  </si>
  <si>
    <t>27/04/2025</t>
  </si>
  <si>
    <t>40</t>
  </si>
  <si>
    <t>29/04/2025</t>
  </si>
  <si>
    <t>41</t>
  </si>
  <si>
    <t>02/05/2025</t>
  </si>
  <si>
    <t>42</t>
  </si>
  <si>
    <t>03/05/2025</t>
  </si>
  <si>
    <t>06/05/2025</t>
  </si>
  <si>
    <t>43</t>
  </si>
  <si>
    <t>08/05/2025</t>
  </si>
  <si>
    <t>44</t>
  </si>
  <si>
    <t>12/05/2025</t>
  </si>
  <si>
    <t>13/05/2025</t>
  </si>
  <si>
    <t>45</t>
  </si>
  <si>
    <t>14/05/2025</t>
  </si>
  <si>
    <t>46</t>
  </si>
  <si>
    <t>15/05/2025</t>
  </si>
  <si>
    <t>17/05/2025</t>
  </si>
  <si>
    <t>47</t>
  </si>
  <si>
    <t>19/05/2025</t>
  </si>
  <si>
    <t>48</t>
  </si>
  <si>
    <t>20/05/2025</t>
  </si>
  <si>
    <t>21/05/2025</t>
  </si>
  <si>
    <t>49</t>
  </si>
  <si>
    <t>22/05/2025</t>
  </si>
  <si>
    <t>50</t>
  </si>
  <si>
    <t>23/05/2025</t>
  </si>
  <si>
    <t>24/05/2025</t>
  </si>
  <si>
    <t>51</t>
  </si>
  <si>
    <t>26/05/2025</t>
  </si>
  <si>
    <t>52</t>
  </si>
  <si>
    <t>27/05/2025</t>
  </si>
  <si>
    <t>30/05/2025</t>
  </si>
  <si>
    <t>53</t>
  </si>
  <si>
    <t>31/05/2025</t>
  </si>
  <si>
    <t>54</t>
  </si>
  <si>
    <t>55</t>
  </si>
  <si>
    <t>02/06/2025</t>
  </si>
  <si>
    <t>56</t>
  </si>
  <si>
    <t>04/06/2025</t>
  </si>
  <si>
    <t>05/06/2025</t>
  </si>
  <si>
    <t>57</t>
  </si>
  <si>
    <t>06/06/2025</t>
  </si>
  <si>
    <t>58</t>
  </si>
  <si>
    <t>07/06/2025</t>
  </si>
  <si>
    <t>09/06/2025</t>
  </si>
  <si>
    <t>59</t>
  </si>
  <si>
    <t>10/06/2025</t>
  </si>
  <si>
    <t>60</t>
  </si>
  <si>
    <t>12/06/2025</t>
  </si>
  <si>
    <t>14/06/2025</t>
  </si>
  <si>
    <t>61</t>
  </si>
  <si>
    <t>18/06/2025</t>
  </si>
  <si>
    <t>62</t>
  </si>
  <si>
    <t>19/06/2025</t>
  </si>
  <si>
    <t>63</t>
  </si>
  <si>
    <t>23/06/2025</t>
  </si>
  <si>
    <t>64</t>
  </si>
  <si>
    <t>24/06/2025</t>
  </si>
  <si>
    <t>25/06/2025</t>
  </si>
  <si>
    <t>65</t>
  </si>
  <si>
    <t>26/06/2025</t>
  </si>
  <si>
    <t>66</t>
  </si>
  <si>
    <t>27/06/2025</t>
  </si>
  <si>
    <t>28/06/2025</t>
  </si>
  <si>
    <t>67</t>
  </si>
  <si>
    <t>29/06/2025</t>
  </si>
  <si>
    <t>30/06/2025</t>
  </si>
  <si>
    <t>68</t>
  </si>
  <si>
    <t>02/07/2025</t>
  </si>
  <si>
    <t>12/14/18 Đường 49, Khu phố 7, Phường Hiệp Bình, Thành phố Hồ Chí Minh, Việt Nam</t>
  </si>
  <si>
    <t>03/07/2025</t>
  </si>
  <si>
    <t>69</t>
  </si>
  <si>
    <t>04/07/2025</t>
  </si>
  <si>
    <t>70</t>
  </si>
  <si>
    <t>05/07/2025</t>
  </si>
  <si>
    <t>07/07/2025</t>
  </si>
  <si>
    <t>71</t>
  </si>
  <si>
    <t>08/07/2025</t>
  </si>
  <si>
    <t>72</t>
  </si>
  <si>
    <t>09/07/2025</t>
  </si>
  <si>
    <t>10/07/2025</t>
  </si>
  <si>
    <t>73</t>
  </si>
  <si>
    <t>11/07/2025</t>
  </si>
  <si>
    <t>74</t>
  </si>
  <si>
    <t>12/07/2025</t>
  </si>
  <si>
    <t>14/07/2025</t>
  </si>
  <si>
    <t>75</t>
  </si>
  <si>
    <t>16/07/2025</t>
  </si>
  <si>
    <t>76</t>
  </si>
  <si>
    <t>17/07/2025</t>
  </si>
  <si>
    <t>19/07/2025</t>
  </si>
  <si>
    <t>77</t>
  </si>
  <si>
    <t>20/07/2025</t>
  </si>
  <si>
    <t>78</t>
  </si>
  <si>
    <t>21/07/2025</t>
  </si>
  <si>
    <t>22/07/2025</t>
  </si>
  <si>
    <t>79</t>
  </si>
  <si>
    <t>23/07/2025</t>
  </si>
  <si>
    <t>80</t>
  </si>
  <si>
    <t>24/07/2025</t>
  </si>
  <si>
    <t>25/07/2025</t>
  </si>
  <si>
    <t>81</t>
  </si>
  <si>
    <t>26/07/2025</t>
  </si>
  <si>
    <t>82</t>
  </si>
  <si>
    <t>28/07/2025</t>
  </si>
  <si>
    <t>29/07/2025</t>
  </si>
  <si>
    <t>83</t>
  </si>
  <si>
    <t>30/07/2025</t>
  </si>
  <si>
    <t>84</t>
  </si>
  <si>
    <t>31/07/2025</t>
  </si>
  <si>
    <t>01/08/2025</t>
  </si>
  <si>
    <t>85</t>
  </si>
  <si>
    <t>02/08/2025</t>
  </si>
  <si>
    <t>86</t>
  </si>
  <si>
    <t>04/08/2025</t>
  </si>
  <si>
    <t>05/08/2025</t>
  </si>
  <si>
    <t>87</t>
  </si>
  <si>
    <t>07/08/2025</t>
  </si>
  <si>
    <t>88</t>
  </si>
  <si>
    <t>08/08/2025</t>
  </si>
  <si>
    <t>09/08/2025</t>
  </si>
  <si>
    <t>89</t>
  </si>
  <si>
    <t>90</t>
  </si>
  <si>
    <t>12/08/2025</t>
  </si>
  <si>
    <t>91</t>
  </si>
  <si>
    <t>92</t>
  </si>
  <si>
    <t>13/08/2025</t>
  </si>
  <si>
    <t>14/08/2025</t>
  </si>
  <si>
    <t>93</t>
  </si>
  <si>
    <t>15/08/2025</t>
  </si>
  <si>
    <t>94</t>
  </si>
  <si>
    <t>16/08/2025</t>
  </si>
  <si>
    <t>95</t>
  </si>
  <si>
    <t>18/08/2025</t>
  </si>
  <si>
    <t>96</t>
  </si>
  <si>
    <t>19/08/2025</t>
  </si>
  <si>
    <t>97</t>
  </si>
  <si>
    <t>98</t>
  </si>
  <si>
    <t>20/08/2025</t>
  </si>
  <si>
    <t>99</t>
  </si>
  <si>
    <t>21/08/2025</t>
  </si>
  <si>
    <t>Hóa đơn đã bị thay thế</t>
  </si>
  <si>
    <t>100</t>
  </si>
  <si>
    <t>22/08/2025</t>
  </si>
  <si>
    <t>Hóa đơn thay thế</t>
  </si>
  <si>
    <t>101</t>
  </si>
  <si>
    <t>102</t>
  </si>
  <si>
    <t>23/08/2025</t>
  </si>
  <si>
    <t>103</t>
  </si>
  <si>
    <t>25/08/2025</t>
  </si>
  <si>
    <t>104</t>
  </si>
  <si>
    <t>105</t>
  </si>
  <si>
    <t>26/08/2025</t>
  </si>
  <si>
    <t>106</t>
  </si>
  <si>
    <t>27/08/2025</t>
  </si>
  <si>
    <t>107</t>
  </si>
  <si>
    <t>108</t>
  </si>
  <si>
    <t>28/08/2025</t>
  </si>
  <si>
    <t>109</t>
  </si>
  <si>
    <t>110</t>
  </si>
  <si>
    <t>29/08/2025</t>
  </si>
  <si>
    <t>30/08/2025</t>
  </si>
  <si>
    <t>111</t>
  </si>
  <si>
    <t>112</t>
  </si>
  <si>
    <t>03/09/2025</t>
  </si>
  <si>
    <t>113</t>
  </si>
  <si>
    <t>04/09/2025</t>
  </si>
  <si>
    <t>114</t>
  </si>
  <si>
    <t>05/09/2025</t>
  </si>
  <si>
    <t>115</t>
  </si>
  <si>
    <t>06/09/2025</t>
  </si>
  <si>
    <t>116</t>
  </si>
  <si>
    <t>08/09/2025</t>
  </si>
  <si>
    <t>117</t>
  </si>
  <si>
    <t>118</t>
  </si>
  <si>
    <t>09/09/2025</t>
  </si>
  <si>
    <t>119</t>
  </si>
  <si>
    <t>10/09/2025</t>
  </si>
  <si>
    <t>120</t>
  </si>
  <si>
    <t>11/09/2025</t>
  </si>
  <si>
    <t>121</t>
  </si>
  <si>
    <t>12/09/2025</t>
  </si>
  <si>
    <t>122</t>
  </si>
  <si>
    <t>13/09/2025</t>
  </si>
  <si>
    <t>123</t>
  </si>
  <si>
    <t>124</t>
  </si>
  <si>
    <t>15/09/2025</t>
  </si>
  <si>
    <t>12/14/18 Đường 49, Khu phố 69, Phường Hiệp Bình, Thành phố Hồ Chí Minh, Việt Nam</t>
  </si>
  <si>
    <t>125</t>
  </si>
  <si>
    <t>16/09/2025</t>
  </si>
  <si>
    <t>126</t>
  </si>
  <si>
    <t>17/09/2025</t>
  </si>
  <si>
    <t>127</t>
  </si>
  <si>
    <t>128</t>
  </si>
  <si>
    <t>18/09/2025</t>
  </si>
  <si>
    <t>19/09/2025</t>
  </si>
  <si>
    <t>129</t>
  </si>
  <si>
    <t>130</t>
  </si>
  <si>
    <t>20/09/2025</t>
  </si>
  <si>
    <t>131</t>
  </si>
  <si>
    <t>22/09/2025</t>
  </si>
  <si>
    <t>132</t>
  </si>
  <si>
    <t>23/09/2025</t>
  </si>
  <si>
    <t>133</t>
  </si>
  <si>
    <t>134</t>
  </si>
  <si>
    <t>24/09/2025</t>
  </si>
  <si>
    <t>135</t>
  </si>
  <si>
    <t>25/09/2025</t>
  </si>
  <si>
    <t>136</t>
  </si>
  <si>
    <t>26/09/2025</t>
  </si>
  <si>
    <t>27/09/2025</t>
  </si>
  <si>
    <t>137</t>
  </si>
  <si>
    <t>138</t>
  </si>
  <si>
    <t>29/09/2025</t>
  </si>
  <si>
    <t>139</t>
  </si>
  <si>
    <t>140</t>
  </si>
  <si>
    <t>30/09/2025</t>
  </si>
  <si>
    <t>141</t>
  </si>
  <si>
    <t>01/10/2025</t>
  </si>
  <si>
    <t>142</t>
  </si>
  <si>
    <t>03/10/2025</t>
  </si>
  <si>
    <t>143</t>
  </si>
  <si>
    <t>144</t>
  </si>
  <si>
    <t>04/10/2025</t>
  </si>
  <si>
    <t>145</t>
  </si>
  <si>
    <t>06/10/2025</t>
  </si>
  <si>
    <t>146</t>
  </si>
  <si>
    <t>07/10/2025</t>
  </si>
  <si>
    <t>147</t>
  </si>
  <si>
    <t>148</t>
  </si>
  <si>
    <t>08/10/2025</t>
  </si>
  <si>
    <t>09/10/2025</t>
  </si>
  <si>
    <t>149</t>
  </si>
  <si>
    <t>10/10/2025</t>
  </si>
  <si>
    <t>150</t>
  </si>
  <si>
    <t>11/10/2025</t>
  </si>
  <si>
    <t>151</t>
  </si>
  <si>
    <t>152</t>
  </si>
  <si>
    <t>13/10/2025</t>
  </si>
  <si>
    <t>153</t>
  </si>
  <si>
    <t>14/10/2025</t>
  </si>
  <si>
    <t>154</t>
  </si>
  <si>
    <t>15/10/2025</t>
  </si>
  <si>
    <t>155</t>
  </si>
  <si>
    <t>156</t>
  </si>
  <si>
    <t>17/10/2025</t>
  </si>
  <si>
    <t>157</t>
  </si>
  <si>
    <t>158</t>
  </si>
  <si>
    <t>18/10/2025</t>
  </si>
  <si>
    <t>159</t>
  </si>
  <si>
    <t>20/10/2025</t>
  </si>
  <si>
    <t>160</t>
  </si>
  <si>
    <t>21/10/2025</t>
  </si>
  <si>
    <t>161</t>
  </si>
  <si>
    <t>162</t>
  </si>
  <si>
    <t>22/10/2025</t>
  </si>
  <si>
    <t>163</t>
  </si>
  <si>
    <t>23/10/2025</t>
  </si>
  <si>
    <t>164</t>
  </si>
  <si>
    <t>24/10/2025</t>
  </si>
  <si>
    <t>165</t>
  </si>
  <si>
    <t>25/10/2025</t>
  </si>
  <si>
    <t>166</t>
  </si>
  <si>
    <t>27/10/2025</t>
  </si>
  <si>
    <t>167</t>
  </si>
  <si>
    <t>168</t>
  </si>
  <si>
    <t>28/10/2025</t>
  </si>
  <si>
    <t>169</t>
  </si>
  <si>
    <t>29/10/2025</t>
  </si>
  <si>
    <t>170</t>
  </si>
  <si>
    <t>30/10/2025</t>
  </si>
  <si>
    <t>171</t>
  </si>
  <si>
    <t>31/10/2025</t>
  </si>
  <si>
    <t>172</t>
  </si>
  <si>
    <t>01/11/2025</t>
  </si>
  <si>
    <t>173</t>
  </si>
  <si>
    <t>174</t>
  </si>
  <si>
    <t>03/11/2025</t>
  </si>
  <si>
    <t>175</t>
  </si>
  <si>
    <t>04/11/2025</t>
  </si>
  <si>
    <t>176</t>
  </si>
  <si>
    <t>05/11/2025</t>
  </si>
  <si>
    <t>177</t>
  </si>
  <si>
    <t>178</t>
  </si>
  <si>
    <t>06/11/2025</t>
  </si>
  <si>
    <t>07/11/2025</t>
  </si>
  <si>
    <t>179</t>
  </si>
  <si>
    <t>180</t>
  </si>
  <si>
    <t>08/11/2025</t>
  </si>
  <si>
    <t>181</t>
  </si>
  <si>
    <t>10/11/2025</t>
  </si>
  <si>
    <t>182</t>
  </si>
  <si>
    <t>11/11/2025</t>
  </si>
  <si>
    <t>183</t>
  </si>
  <si>
    <t>184</t>
  </si>
  <si>
    <t>12/11/2025</t>
  </si>
  <si>
    <t>13/11/2025</t>
  </si>
  <si>
    <t>185</t>
  </si>
  <si>
    <t>14/11/2025</t>
  </si>
  <si>
    <t>186</t>
  </si>
  <si>
    <t>15/11/2025</t>
  </si>
  <si>
    <t>187</t>
  </si>
  <si>
    <t>188</t>
  </si>
  <si>
    <t>17/11/2025</t>
  </si>
  <si>
    <t>189</t>
  </si>
  <si>
    <t>190</t>
  </si>
  <si>
    <t>18/11/2025</t>
  </si>
  <si>
    <t>191</t>
  </si>
  <si>
    <t>19/11/2025</t>
  </si>
  <si>
    <t>192</t>
  </si>
  <si>
    <t>20/11/2025</t>
  </si>
  <si>
    <t>21/11/2025</t>
  </si>
  <si>
    <t>193</t>
  </si>
  <si>
    <t>194</t>
  </si>
  <si>
    <t>22/11/2025</t>
  </si>
  <si>
    <t>195</t>
  </si>
  <si>
    <t>24/11/2025</t>
  </si>
  <si>
    <t>196</t>
  </si>
  <si>
    <t>25/11/2025</t>
  </si>
  <si>
    <t>197</t>
  </si>
  <si>
    <t>198</t>
  </si>
  <si>
    <t>26/11/2025</t>
  </si>
  <si>
    <t>199</t>
  </si>
  <si>
    <t>27/11/2025</t>
  </si>
  <si>
    <t>200</t>
  </si>
  <si>
    <t>28/11/2025</t>
  </si>
  <si>
    <t>201</t>
  </si>
  <si>
    <t>29/11/2025</t>
  </si>
  <si>
    <t>202</t>
  </si>
  <si>
    <t>01/12/2025</t>
  </si>
  <si>
    <t>203</t>
  </si>
  <si>
    <t>204</t>
  </si>
  <si>
    <t>02/12/2025</t>
  </si>
  <si>
    <t>205</t>
  </si>
  <si>
    <t>03/12/2025</t>
  </si>
  <si>
    <t>206</t>
  </si>
  <si>
    <t>04/12/2025</t>
  </si>
  <si>
    <t>207</t>
  </si>
  <si>
    <t>05/12/2025</t>
  </si>
  <si>
    <t>208</t>
  </si>
  <si>
    <t>06/12/2025</t>
  </si>
  <si>
    <t>209</t>
  </si>
  <si>
    <t>210</t>
  </si>
  <si>
    <t>08/12/2025</t>
  </si>
  <si>
    <t>09/12/2025</t>
  </si>
  <si>
    <t>211</t>
  </si>
  <si>
    <t>212</t>
  </si>
  <si>
    <t>10/12/2025</t>
  </si>
  <si>
    <t>213</t>
  </si>
  <si>
    <t>11/12/2025</t>
  </si>
  <si>
    <t>214</t>
  </si>
  <si>
    <t>12/12/2025</t>
  </si>
  <si>
    <t>215</t>
  </si>
  <si>
    <t>13/12/2025</t>
  </si>
  <si>
    <t>216</t>
  </si>
  <si>
    <t>15/12/2025</t>
  </si>
  <si>
    <t>217</t>
  </si>
  <si>
    <t>218</t>
  </si>
  <si>
    <t>16/12/2025</t>
  </si>
  <si>
    <t>219</t>
  </si>
  <si>
    <t>220</t>
  </si>
  <si>
    <t>17/12/2025</t>
  </si>
  <si>
    <t>18/12/2025</t>
  </si>
  <si>
    <t>221</t>
  </si>
  <si>
    <t>19/12/2025</t>
  </si>
  <si>
    <t>222</t>
  </si>
  <si>
    <t>20/12/2025</t>
  </si>
  <si>
    <t>223</t>
  </si>
  <si>
    <t>224</t>
  </si>
  <si>
    <t>22/12/2025</t>
  </si>
  <si>
    <t>225</t>
  </si>
  <si>
    <t>23/12/2025</t>
  </si>
  <si>
    <t>226</t>
  </si>
  <si>
    <t>24/12/2025</t>
  </si>
  <si>
    <t>227</t>
  </si>
  <si>
    <t>25/12/2025</t>
  </si>
  <si>
    <t>228</t>
  </si>
  <si>
    <t>27/12/2025</t>
  </si>
  <si>
    <t>229</t>
  </si>
  <si>
    <t>230</t>
  </si>
  <si>
    <t>29/12/2025</t>
  </si>
  <si>
    <t>231</t>
  </si>
  <si>
    <t>232</t>
  </si>
  <si>
    <t>30/12/2025</t>
  </si>
  <si>
    <t>233</t>
  </si>
  <si>
    <t>234</t>
  </si>
  <si>
    <t>31/12/2025</t>
  </si>
  <si>
    <t>235</t>
  </si>
  <si>
    <t>C25TNN</t>
  </si>
  <si>
    <t>03/01/2025</t>
  </si>
  <si>
    <t>Lô E5, Đường số 9, Cụm công nghiệp Hải Sơn Đức Hòa Đông, Xã Đức Hòa Đông, Huyện Đức Hoà, Tỉnh Long An, Việt Nam</t>
  </si>
  <si>
    <t>10/01/2025</t>
  </si>
  <si>
    <t>17/01/2025</t>
  </si>
  <si>
    <t>22/01/2025</t>
  </si>
  <si>
    <t>C25TNF</t>
  </si>
  <si>
    <t>15/04/2025</t>
  </si>
  <si>
    <t>09/04/2025</t>
  </si>
  <si>
    <t>26/04/2025</t>
  </si>
  <si>
    <t>28/05/2025</t>
  </si>
  <si>
    <t>Lô E5, Đường số 9, Cụm công nghiệp Hải Sơn Đức Hòa Đông, Xã Mỹ Hạnh, Tỉnh Tây Ninh, Việt Nam</t>
  </si>
  <si>
    <t>UNC2512/0038 + UNC2512/0033</t>
  </si>
  <si>
    <t>UNC2512/0015 + UNC2511/0040</t>
  </si>
  <si>
    <t>GN2011/133134</t>
  </si>
  <si>
    <t>UNC2511/0035 +  GN2011/133134</t>
  </si>
  <si>
    <t>GN00045817</t>
  </si>
  <si>
    <t>GN00045841</t>
  </si>
  <si>
    <t>GN00045846</t>
  </si>
  <si>
    <t>GN00045868</t>
  </si>
  <si>
    <t>GN00045877</t>
  </si>
  <si>
    <t>GN00045905</t>
  </si>
  <si>
    <t>GN00045909</t>
  </si>
  <si>
    <t>GN00045915</t>
  </si>
  <si>
    <t>GN00045929</t>
  </si>
  <si>
    <t>GN00045937</t>
  </si>
  <si>
    <t>GN00045950</t>
  </si>
  <si>
    <t>GN00045968</t>
  </si>
  <si>
    <t>GN00045992</t>
  </si>
  <si>
    <t>GN00046000</t>
  </si>
  <si>
    <t>Tiền trên hóa đơn</t>
  </si>
  <si>
    <t>Năm tt</t>
  </si>
  <si>
    <t>UNC2508/0043 + UNC2508/0007 + UNC2508/0017</t>
  </si>
  <si>
    <t>GN00045951</t>
  </si>
  <si>
    <t xml:space="preserve">Bán nguyên liệu </t>
  </si>
  <si>
    <t xml:space="preserve">Mua thành phẩm </t>
  </si>
  <si>
    <t xml:space="preserve">Đã trả trong kỳ </t>
  </si>
  <si>
    <t xml:space="preserve">Phải trả </t>
  </si>
  <si>
    <t>Còn Phải trả trong kỳ</t>
  </si>
  <si>
    <t>QUÝ I</t>
  </si>
  <si>
    <t>QUÝ II</t>
  </si>
  <si>
    <t>QUÝ QIII</t>
  </si>
  <si>
    <t>QUÝ IV</t>
  </si>
  <si>
    <t>Còn Phải trả cuối kỳ</t>
  </si>
  <si>
    <t>MV/BR/CK/HT/TT</t>
  </si>
  <si>
    <t>chứng từ thanh toán</t>
  </si>
  <si>
    <t>Từ ngày 01/01/2025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</si>
</sst>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dd\.mm\.yyyy;@"/>
    <numFmt numFmtId="166" formatCode="#,###.0#####;\-#,###.0#####;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2"/>
    </font>
    <font>
      <u val="singleAccounting"/>
      <sz val="11"/>
      <color theme="1"/>
      <name val="Times New Roman"/>
      <family val="1"/>
    </font>
    <font>
      <b/>
      <u val="singleAccounting"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u val="singleAccounting"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Microsoft Sans Serif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FF0000"/>
      <name val="Microsoft Sans Serif"/>
      <family val="2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1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95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10" fillId="0" borderId="2" xfId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 wrapText="1"/>
    </xf>
    <xf numFmtId="37" fontId="0" fillId="0" borderId="2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37" fontId="0" fillId="0" borderId="2" xfId="0" applyNumberFormat="1" applyBorder="1" applyAlignment="1">
      <alignment horizontal="left" wrapText="1"/>
    </xf>
    <xf numFmtId="0" fontId="0" fillId="0" borderId="0" xfId="0" applyAlignment="1">
      <alignment horizontal="right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6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10" fillId="7" borderId="2" xfId="1" applyNumberFormat="1" applyFont="1" applyFill="1" applyBorder="1" applyAlignment="1">
      <alignment horizontal="right" vertical="center"/>
    </xf>
    <xf numFmtId="164" fontId="10" fillId="7" borderId="2" xfId="1" applyNumberFormat="1" applyFont="1" applyFill="1" applyBorder="1" applyAlignment="1">
      <alignment horizontal="center" vertical="center"/>
    </xf>
    <xf numFmtId="164" fontId="9" fillId="8" borderId="2" xfId="1" applyNumberFormat="1" applyFont="1" applyFill="1" applyBorder="1" applyAlignment="1">
      <alignment horizontal="center" vertical="center"/>
    </xf>
    <xf numFmtId="164" fontId="15" fillId="8" borderId="2" xfId="1" applyNumberFormat="1" applyFont="1" applyFill="1" applyBorder="1" applyAlignment="1">
      <alignment horizontal="right" vertical="center"/>
    </xf>
    <xf numFmtId="164" fontId="9" fillId="8" borderId="2" xfId="1" applyNumberFormat="1" applyFont="1" applyFill="1" applyBorder="1" applyAlignment="1">
      <alignment horizontal="right" vertical="center"/>
    </xf>
    <xf numFmtId="164" fontId="8" fillId="7" borderId="2" xfId="1" applyNumberFormat="1" applyFont="1" applyFill="1" applyBorder="1" applyAlignment="1">
      <alignment horizontal="right" vertical="center"/>
    </xf>
    <xf numFmtId="164" fontId="9" fillId="7" borderId="2" xfId="1" applyNumberFormat="1" applyFont="1" applyFill="1" applyBorder="1" applyAlignment="1">
      <alignment horizontal="right" vertical="center"/>
    </xf>
    <xf numFmtId="164" fontId="8" fillId="8" borderId="2" xfId="1" applyNumberFormat="1" applyFont="1" applyFill="1" applyBorder="1" applyAlignment="1">
      <alignment horizontal="right" vertical="center"/>
    </xf>
    <xf numFmtId="164" fontId="16" fillId="7" borderId="2" xfId="1" applyNumberFormat="1" applyFont="1" applyFill="1" applyBorder="1" applyAlignment="1">
      <alignment horizontal="right" vertical="center"/>
    </xf>
    <xf numFmtId="164" fontId="17" fillId="7" borderId="2" xfId="1" applyNumberFormat="1" applyFont="1" applyFill="1" applyBorder="1" applyAlignment="1">
      <alignment horizontal="right" vertical="center"/>
    </xf>
    <xf numFmtId="164" fontId="14" fillId="7" borderId="2" xfId="1" applyNumberFormat="1" applyFont="1" applyFill="1" applyBorder="1" applyAlignment="1">
      <alignment horizontal="center" vertical="center"/>
    </xf>
    <xf numFmtId="164" fontId="17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164" fontId="9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14" fontId="0" fillId="0" borderId="0" xfId="0" applyNumberFormat="1"/>
    <xf numFmtId="38" fontId="20" fillId="9" borderId="9" xfId="0" applyNumberFormat="1" applyFont="1" applyFill="1" applyBorder="1" applyAlignment="1">
      <alignment horizontal="center" vertical="center" wrapText="1"/>
    </xf>
    <xf numFmtId="14" fontId="20" fillId="9" borderId="9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14" fontId="20" fillId="0" borderId="8" xfId="0" applyNumberFormat="1" applyFont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37" fontId="0" fillId="0" borderId="0" xfId="0" applyNumberFormat="1" applyAlignment="1">
      <alignment horizontal="left" wrapText="1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12" xfId="0" applyFont="1" applyBorder="1" applyAlignment="1">
      <alignment horizontal="justify" vertical="center" wrapText="1"/>
    </xf>
    <xf numFmtId="0" fontId="23" fillId="0" borderId="0" xfId="0" applyFont="1"/>
    <xf numFmtId="0" fontId="19" fillId="0" borderId="0" xfId="0" applyFont="1"/>
    <xf numFmtId="14" fontId="0" fillId="10" borderId="2" xfId="0" applyNumberFormat="1" applyFill="1" applyBorder="1" applyAlignment="1">
      <alignment horizontal="center" wrapText="1"/>
    </xf>
    <xf numFmtId="0" fontId="0" fillId="10" borderId="2" xfId="0" applyFill="1" applyBorder="1" applyAlignment="1">
      <alignment horizontal="left"/>
    </xf>
    <xf numFmtId="37" fontId="0" fillId="10" borderId="2" xfId="0" applyNumberFormat="1" applyFill="1" applyBorder="1" applyAlignment="1">
      <alignment horizontal="right" wrapText="1"/>
    </xf>
    <xf numFmtId="0" fontId="0" fillId="10" borderId="0" xfId="0" applyFill="1"/>
    <xf numFmtId="0" fontId="0" fillId="10" borderId="2" xfId="0" applyFill="1" applyBorder="1" applyAlignment="1">
      <alignment horizontal="left" wrapText="1"/>
    </xf>
    <xf numFmtId="0" fontId="20" fillId="10" borderId="8" xfId="0" applyFont="1" applyFill="1" applyBorder="1" applyAlignment="1">
      <alignment horizontal="left" vertical="center"/>
    </xf>
    <xf numFmtId="0" fontId="19" fillId="10" borderId="0" xfId="0" applyFont="1" applyFill="1"/>
    <xf numFmtId="14" fontId="24" fillId="0" borderId="13" xfId="0" applyNumberFormat="1" applyFont="1" applyBorder="1" applyAlignment="1">
      <alignment vertical="center"/>
    </xf>
    <xf numFmtId="14" fontId="24" fillId="0" borderId="14" xfId="0" applyNumberFormat="1" applyFont="1" applyBorder="1" applyAlignment="1">
      <alignment vertical="center"/>
    </xf>
    <xf numFmtId="164" fontId="0" fillId="0" borderId="0" xfId="1" applyNumberFormat="1" applyFont="1"/>
    <xf numFmtId="164" fontId="20" fillId="0" borderId="8" xfId="1" applyNumberFormat="1" applyFont="1" applyBorder="1" applyAlignment="1">
      <alignment horizontal="right" vertical="center"/>
    </xf>
    <xf numFmtId="164" fontId="24" fillId="0" borderId="8" xfId="1" applyNumberFormat="1" applyFont="1" applyBorder="1" applyAlignment="1">
      <alignment horizontal="right" vertical="center"/>
    </xf>
    <xf numFmtId="164" fontId="21" fillId="0" borderId="0" xfId="1" applyNumberFormat="1" applyFont="1"/>
    <xf numFmtId="164" fontId="0" fillId="0" borderId="2" xfId="1" applyNumberFormat="1" applyFont="1" applyBorder="1" applyAlignment="1">
      <alignment horizontal="right" wrapText="1"/>
    </xf>
    <xf numFmtId="164" fontId="0" fillId="0" borderId="0" xfId="1" applyNumberFormat="1" applyFont="1" applyBorder="1" applyAlignment="1">
      <alignment horizontal="right" wrapText="1"/>
    </xf>
    <xf numFmtId="164" fontId="0" fillId="10" borderId="0" xfId="1" applyNumberFormat="1" applyFont="1" applyFill="1" applyBorder="1" applyAlignment="1">
      <alignment horizontal="right" wrapText="1"/>
    </xf>
    <xf numFmtId="164" fontId="0" fillId="0" borderId="0" xfId="1" applyNumberFormat="1" applyFont="1" applyFill="1" applyBorder="1" applyAlignment="1">
      <alignment horizontal="right" wrapText="1"/>
    </xf>
    <xf numFmtId="164" fontId="19" fillId="10" borderId="0" xfId="1" applyNumberFormat="1" applyFont="1" applyFill="1" applyBorder="1" applyAlignment="1">
      <alignment horizontal="right" wrapText="1"/>
    </xf>
    <xf numFmtId="164" fontId="20" fillId="0" borderId="8" xfId="1" applyNumberFormat="1" applyFont="1" applyFill="1" applyBorder="1" applyAlignment="1">
      <alignment horizontal="right" vertical="center"/>
    </xf>
    <xf numFmtId="14" fontId="11" fillId="11" borderId="0" xfId="0" applyNumberFormat="1" applyFont="1" applyFill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165" fontId="25" fillId="13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65" fontId="16" fillId="0" borderId="2" xfId="0" applyNumberFormat="1" applyFont="1" applyBorder="1" applyAlignment="1">
      <alignment horizontal="center" wrapText="1"/>
    </xf>
    <xf numFmtId="166" fontId="16" fillId="0" borderId="2" xfId="0" applyNumberFormat="1" applyFont="1" applyBorder="1" applyAlignment="1">
      <alignment horizontal="center"/>
    </xf>
    <xf numFmtId="49" fontId="16" fillId="0" borderId="2" xfId="2" applyNumberFormat="1" applyFont="1" applyBorder="1" applyAlignment="1">
      <alignment horizontal="center" wrapText="1"/>
    </xf>
    <xf numFmtId="49" fontId="16" fillId="0" borderId="2" xfId="2" applyNumberFormat="1" applyFont="1" applyBorder="1" applyAlignment="1">
      <alignment horizontal="left" wrapText="1"/>
    </xf>
    <xf numFmtId="0" fontId="16" fillId="0" borderId="2" xfId="2" applyFont="1" applyBorder="1" applyAlignment="1">
      <alignment horizontal="center" wrapText="1"/>
    </xf>
    <xf numFmtId="165" fontId="16" fillId="0" borderId="2" xfId="2" applyNumberFormat="1" applyFont="1" applyBorder="1" applyAlignment="1">
      <alignment horizontal="center" wrapText="1"/>
    </xf>
    <xf numFmtId="166" fontId="16" fillId="0" borderId="2" xfId="2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2" xfId="0" applyNumberFormat="1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165" fontId="17" fillId="0" borderId="2" xfId="0" applyNumberFormat="1" applyFont="1" applyBorder="1" applyAlignment="1">
      <alignment horizontal="center" wrapText="1"/>
    </xf>
    <xf numFmtId="166" fontId="17" fillId="0" borderId="2" xfId="0" applyNumberFormat="1" applyFont="1" applyBorder="1" applyAlignment="1">
      <alignment horizontal="center"/>
    </xf>
    <xf numFmtId="49" fontId="16" fillId="0" borderId="2" xfId="3" applyNumberFormat="1" applyFont="1" applyBorder="1" applyAlignment="1">
      <alignment horizontal="center" wrapText="1"/>
    </xf>
    <xf numFmtId="49" fontId="16" fillId="0" borderId="2" xfId="3" applyNumberFormat="1" applyFont="1" applyBorder="1" applyAlignment="1">
      <alignment horizontal="left" wrapText="1"/>
    </xf>
    <xf numFmtId="0" fontId="16" fillId="0" borderId="2" xfId="3" applyFont="1" applyBorder="1" applyAlignment="1">
      <alignment horizontal="center" wrapText="1"/>
    </xf>
    <xf numFmtId="165" fontId="16" fillId="0" borderId="2" xfId="3" applyNumberFormat="1" applyFont="1" applyBorder="1" applyAlignment="1">
      <alignment horizontal="center" wrapText="1"/>
    </xf>
    <xf numFmtId="166" fontId="16" fillId="0" borderId="2" xfId="3" applyNumberFormat="1" applyFont="1" applyBorder="1" applyAlignment="1">
      <alignment horizontal="center"/>
    </xf>
    <xf numFmtId="49" fontId="17" fillId="0" borderId="2" xfId="3" applyNumberFormat="1" applyFont="1" applyBorder="1" applyAlignment="1">
      <alignment horizontal="center" wrapText="1"/>
    </xf>
    <xf numFmtId="49" fontId="17" fillId="0" borderId="2" xfId="3" applyNumberFormat="1" applyFont="1" applyBorder="1" applyAlignment="1">
      <alignment horizontal="left" wrapText="1"/>
    </xf>
    <xf numFmtId="0" fontId="17" fillId="0" borderId="2" xfId="3" applyFont="1" applyBorder="1" applyAlignment="1">
      <alignment horizontal="center" wrapText="1"/>
    </xf>
    <xf numFmtId="165" fontId="17" fillId="0" borderId="2" xfId="3" applyNumberFormat="1" applyFont="1" applyBorder="1" applyAlignment="1">
      <alignment horizontal="center" wrapText="1"/>
    </xf>
    <xf numFmtId="166" fontId="17" fillId="0" borderId="2" xfId="3" applyNumberFormat="1" applyFont="1" applyBorder="1" applyAlignment="1">
      <alignment horizontal="center"/>
    </xf>
    <xf numFmtId="165" fontId="0" fillId="0" borderId="0" xfId="0" applyNumberFormat="1"/>
    <xf numFmtId="49" fontId="16" fillId="0" borderId="2" xfId="4" applyNumberFormat="1" applyFont="1" applyBorder="1" applyAlignment="1">
      <alignment horizontal="center" wrapText="1"/>
    </xf>
    <xf numFmtId="49" fontId="16" fillId="0" borderId="2" xfId="4" applyNumberFormat="1" applyFont="1" applyBorder="1" applyAlignment="1">
      <alignment horizontal="left" wrapText="1"/>
    </xf>
    <xf numFmtId="0" fontId="16" fillId="0" borderId="2" xfId="4" applyFont="1" applyBorder="1" applyAlignment="1">
      <alignment horizontal="center" wrapText="1"/>
    </xf>
    <xf numFmtId="166" fontId="16" fillId="0" borderId="2" xfId="4" applyNumberFormat="1" applyFont="1" applyBorder="1" applyAlignment="1">
      <alignment horizontal="center"/>
    </xf>
    <xf numFmtId="49" fontId="16" fillId="0" borderId="2" xfId="5" applyNumberFormat="1" applyFont="1" applyBorder="1" applyAlignment="1">
      <alignment horizontal="center" wrapText="1"/>
    </xf>
    <xf numFmtId="49" fontId="16" fillId="0" borderId="2" xfId="5" applyNumberFormat="1" applyFont="1" applyBorder="1" applyAlignment="1">
      <alignment horizontal="left" wrapText="1"/>
    </xf>
    <xf numFmtId="0" fontId="16" fillId="0" borderId="2" xfId="5" applyFont="1" applyBorder="1" applyAlignment="1">
      <alignment horizontal="center" wrapText="1"/>
    </xf>
    <xf numFmtId="166" fontId="16" fillId="0" borderId="2" xfId="5" applyNumberFormat="1" applyFont="1" applyBorder="1" applyAlignment="1">
      <alignment horizontal="center"/>
    </xf>
    <xf numFmtId="49" fontId="16" fillId="0" borderId="2" xfId="6" applyNumberFormat="1" applyFont="1" applyBorder="1" applyAlignment="1">
      <alignment horizontal="center" wrapText="1"/>
    </xf>
    <xf numFmtId="49" fontId="16" fillId="0" borderId="2" xfId="6" applyNumberFormat="1" applyFont="1" applyBorder="1" applyAlignment="1">
      <alignment horizontal="left" wrapText="1"/>
    </xf>
    <xf numFmtId="0" fontId="16" fillId="0" borderId="2" xfId="6" applyFont="1" applyBorder="1" applyAlignment="1">
      <alignment horizontal="center" wrapText="1"/>
    </xf>
    <xf numFmtId="166" fontId="16" fillId="0" borderId="2" xfId="6" applyNumberFormat="1" applyFont="1" applyBorder="1" applyAlignment="1">
      <alignment horizontal="center"/>
    </xf>
    <xf numFmtId="49" fontId="16" fillId="0" borderId="2" xfId="7" applyNumberFormat="1" applyFont="1" applyBorder="1" applyAlignment="1">
      <alignment horizontal="center" wrapText="1"/>
    </xf>
    <xf numFmtId="49" fontId="16" fillId="0" borderId="2" xfId="7" applyNumberFormat="1" applyFont="1" applyBorder="1" applyAlignment="1">
      <alignment horizontal="left" wrapText="1"/>
    </xf>
    <xf numFmtId="0" fontId="16" fillId="0" borderId="2" xfId="7" applyFont="1" applyBorder="1" applyAlignment="1">
      <alignment horizontal="center" wrapText="1"/>
    </xf>
    <xf numFmtId="166" fontId="16" fillId="0" borderId="2" xfId="7" applyNumberFormat="1" applyFont="1" applyBorder="1" applyAlignment="1">
      <alignment horizontal="center"/>
    </xf>
    <xf numFmtId="49" fontId="16" fillId="0" borderId="2" xfId="8" applyNumberFormat="1" applyFont="1" applyBorder="1" applyAlignment="1">
      <alignment horizontal="center" wrapText="1"/>
    </xf>
    <xf numFmtId="49" fontId="16" fillId="0" borderId="2" xfId="8" applyNumberFormat="1" applyFont="1" applyBorder="1" applyAlignment="1">
      <alignment horizontal="left" wrapText="1"/>
    </xf>
    <xf numFmtId="0" fontId="16" fillId="0" borderId="2" xfId="8" applyFont="1" applyBorder="1" applyAlignment="1">
      <alignment horizontal="center" wrapText="1"/>
    </xf>
    <xf numFmtId="166" fontId="16" fillId="0" borderId="2" xfId="8" applyNumberFormat="1" applyFont="1" applyBorder="1" applyAlignment="1">
      <alignment horizontal="center"/>
    </xf>
    <xf numFmtId="49" fontId="16" fillId="0" borderId="2" xfId="9" applyNumberFormat="1" applyFont="1" applyBorder="1" applyAlignment="1">
      <alignment horizontal="center" wrapText="1"/>
    </xf>
    <xf numFmtId="49" fontId="16" fillId="0" borderId="2" xfId="9" applyNumberFormat="1" applyFont="1" applyBorder="1" applyAlignment="1">
      <alignment horizontal="left" wrapText="1"/>
    </xf>
    <xf numFmtId="0" fontId="16" fillId="0" borderId="2" xfId="9" applyFont="1" applyBorder="1" applyAlignment="1">
      <alignment horizontal="center" wrapText="1"/>
    </xf>
    <xf numFmtId="166" fontId="16" fillId="0" borderId="2" xfId="9" applyNumberFormat="1" applyFont="1" applyBorder="1" applyAlignment="1">
      <alignment horizontal="center"/>
    </xf>
    <xf numFmtId="49" fontId="16" fillId="0" borderId="2" xfId="10" applyNumberFormat="1" applyFont="1" applyBorder="1" applyAlignment="1">
      <alignment horizontal="center" wrapText="1"/>
    </xf>
    <xf numFmtId="49" fontId="16" fillId="0" borderId="2" xfId="10" applyNumberFormat="1" applyFont="1" applyBorder="1" applyAlignment="1">
      <alignment horizontal="left" wrapText="1"/>
    </xf>
    <xf numFmtId="0" fontId="16" fillId="0" borderId="2" xfId="10" applyFont="1" applyBorder="1" applyAlignment="1">
      <alignment horizontal="center" wrapText="1"/>
    </xf>
    <xf numFmtId="166" fontId="16" fillId="0" borderId="2" xfId="10" applyNumberFormat="1" applyFont="1" applyBorder="1" applyAlignment="1">
      <alignment horizontal="center"/>
    </xf>
    <xf numFmtId="49" fontId="16" fillId="0" borderId="2" xfId="11" applyNumberFormat="1" applyFont="1" applyBorder="1" applyAlignment="1">
      <alignment horizontal="center" wrapText="1"/>
    </xf>
    <xf numFmtId="49" fontId="16" fillId="0" borderId="2" xfId="11" applyNumberFormat="1" applyFont="1" applyBorder="1" applyAlignment="1">
      <alignment horizontal="left" wrapText="1"/>
    </xf>
    <xf numFmtId="0" fontId="16" fillId="0" borderId="2" xfId="11" applyFont="1" applyBorder="1" applyAlignment="1">
      <alignment horizontal="center" wrapText="1"/>
    </xf>
    <xf numFmtId="166" fontId="16" fillId="0" borderId="2" xfId="11" applyNumberFormat="1" applyFont="1" applyBorder="1" applyAlignment="1">
      <alignment horizontal="center"/>
    </xf>
    <xf numFmtId="49" fontId="16" fillId="0" borderId="2" xfId="12" applyNumberFormat="1" applyFont="1" applyBorder="1" applyAlignment="1">
      <alignment horizontal="center" wrapText="1"/>
    </xf>
    <xf numFmtId="49" fontId="16" fillId="0" borderId="2" xfId="12" applyNumberFormat="1" applyFont="1" applyBorder="1" applyAlignment="1">
      <alignment horizontal="left" wrapText="1"/>
    </xf>
    <xf numFmtId="0" fontId="16" fillId="0" borderId="2" xfId="12" applyFont="1" applyBorder="1" applyAlignment="1">
      <alignment horizontal="center" wrapText="1"/>
    </xf>
    <xf numFmtId="166" fontId="16" fillId="0" borderId="2" xfId="12" applyNumberFormat="1" applyFont="1" applyBorder="1" applyAlignment="1">
      <alignment horizontal="center"/>
    </xf>
    <xf numFmtId="49" fontId="16" fillId="0" borderId="2" xfId="13" applyNumberFormat="1" applyFont="1" applyBorder="1" applyAlignment="1">
      <alignment horizontal="center" wrapText="1"/>
    </xf>
    <xf numFmtId="49" fontId="16" fillId="0" borderId="2" xfId="13" applyNumberFormat="1" applyFont="1" applyBorder="1" applyAlignment="1">
      <alignment horizontal="left" wrapText="1"/>
    </xf>
    <xf numFmtId="0" fontId="16" fillId="0" borderId="2" xfId="13" applyFont="1" applyBorder="1" applyAlignment="1">
      <alignment horizontal="center" wrapText="1"/>
    </xf>
    <xf numFmtId="166" fontId="16" fillId="0" borderId="2" xfId="13" applyNumberFormat="1" applyFont="1" applyBorder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14" fontId="24" fillId="10" borderId="13" xfId="0" applyNumberFormat="1" applyFont="1" applyFill="1" applyBorder="1" applyAlignment="1">
      <alignment vertical="center"/>
    </xf>
    <xf numFmtId="14" fontId="24" fillId="10" borderId="14" xfId="0" applyNumberFormat="1" applyFont="1" applyFill="1" applyBorder="1" applyAlignment="1">
      <alignment vertical="center"/>
    </xf>
    <xf numFmtId="164" fontId="20" fillId="0" borderId="0" xfId="1" applyNumberFormat="1" applyFont="1" applyBorder="1" applyAlignment="1">
      <alignment horizontal="left" vertical="center"/>
    </xf>
    <xf numFmtId="0" fontId="20" fillId="10" borderId="9" xfId="0" applyFont="1" applyFill="1" applyBorder="1" applyAlignment="1">
      <alignment horizontal="center" vertical="center" wrapText="1"/>
    </xf>
    <xf numFmtId="164" fontId="20" fillId="10" borderId="8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0" fillId="14" borderId="8" xfId="0" applyFont="1" applyFill="1" applyBorder="1" applyAlignment="1">
      <alignment horizontal="left" vertical="center"/>
    </xf>
    <xf numFmtId="0" fontId="25" fillId="13" borderId="15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wrapText="1"/>
    </xf>
    <xf numFmtId="164" fontId="19" fillId="0" borderId="0" xfId="1" applyNumberFormat="1" applyFont="1" applyBorder="1" applyAlignment="1">
      <alignment horizontal="right" wrapText="1"/>
    </xf>
    <xf numFmtId="164" fontId="19" fillId="0" borderId="0" xfId="1" applyNumberFormat="1" applyFont="1"/>
    <xf numFmtId="14" fontId="24" fillId="0" borderId="13" xfId="0" applyNumberFormat="1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wrapText="1"/>
    </xf>
    <xf numFmtId="1" fontId="19" fillId="10" borderId="11" xfId="0" applyNumberFormat="1" applyFont="1" applyFill="1" applyBorder="1" applyAlignment="1">
      <alignment horizontal="center" wrapText="1"/>
    </xf>
    <xf numFmtId="14" fontId="19" fillId="10" borderId="4" xfId="0" applyNumberFormat="1" applyFont="1" applyFill="1" applyBorder="1" applyAlignment="1">
      <alignment horizontal="center" wrapText="1"/>
    </xf>
    <xf numFmtId="14" fontId="19" fillId="10" borderId="11" xfId="0" applyNumberFormat="1" applyFont="1" applyFill="1" applyBorder="1" applyAlignment="1">
      <alignment horizontal="center" wrapText="1"/>
    </xf>
    <xf numFmtId="14" fontId="11" fillId="12" borderId="0" xfId="0" applyNumberFormat="1" applyFont="1" applyFill="1" applyAlignment="1">
      <alignment horizontal="center" vertical="center" wrapText="1"/>
    </xf>
    <xf numFmtId="14" fontId="11" fillId="11" borderId="0" xfId="0" applyNumberFormat="1" applyFont="1" applyFill="1" applyAlignment="1">
      <alignment horizontal="center" vertical="center" wrapText="1"/>
    </xf>
    <xf numFmtId="164" fontId="19" fillId="10" borderId="4" xfId="1" applyNumberFormat="1" applyFont="1" applyFill="1" applyBorder="1" applyAlignment="1">
      <alignment horizontal="center" wrapText="1"/>
    </xf>
    <xf numFmtId="164" fontId="19" fillId="10" borderId="11" xfId="1" applyNumberFormat="1" applyFont="1" applyFill="1" applyBorder="1" applyAlignment="1">
      <alignment horizontal="center" wrapText="1"/>
    </xf>
  </cellXfs>
  <cellStyles count="14">
    <cellStyle name="Comma" xfId="1" builtinId="3"/>
    <cellStyle name="Normal" xfId="0" builtinId="0"/>
    <cellStyle name="Normal 10" xfId="9" xr:uid="{1AD21DF0-471C-433E-8F86-4CC9C3AB732A}"/>
    <cellStyle name="Normal 11" xfId="10" xr:uid="{5D7D207F-0DCC-481E-AF24-6C9FDF847333}"/>
    <cellStyle name="Normal 12" xfId="11" xr:uid="{E29B830C-F58F-4952-87A7-55F78FF475F4}"/>
    <cellStyle name="Normal 13" xfId="12" xr:uid="{102FABB4-7807-4658-BDA6-92999FF4DE79}"/>
    <cellStyle name="Normal 14" xfId="13" xr:uid="{3EF43D98-DF76-421D-B153-2CB9CACE8E28}"/>
    <cellStyle name="Normal 2" xfId="2" xr:uid="{EAC8DED7-CDE0-478E-9C34-7133869167A2}"/>
    <cellStyle name="Normal 3" xfId="3" xr:uid="{EF834801-465E-4594-B279-A72EC581C2FA}"/>
    <cellStyle name="Normal 5" xfId="4" xr:uid="{1127F79A-7D6D-462B-B664-1838D7F88A11}"/>
    <cellStyle name="Normal 6" xfId="5" xr:uid="{CC065F6C-2263-49FD-BB50-23DCA6B5494C}"/>
    <cellStyle name="Normal 7" xfId="6" xr:uid="{1685FE29-B1A7-4BEE-9C2C-A6EF87FEB63D}"/>
    <cellStyle name="Normal 8" xfId="7" xr:uid="{11408711-1B57-46FC-BE82-3269A61DC71C}"/>
    <cellStyle name="Normal 9" xfId="8" xr:uid="{C17BB6B5-2C02-44D4-9C03-FF93688730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8CE9-6815-48CB-BE6A-66418C71AB36}">
  <dimension ref="A1:V464"/>
  <sheetViews>
    <sheetView topLeftCell="A388" workbookViewId="0">
      <selection activeCell="P394" sqref="P394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6" width="14" bestFit="1" customWidth="1"/>
    <col min="17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5" t="s">
        <v>686</v>
      </c>
      <c r="F1" s="85" t="s">
        <v>687</v>
      </c>
      <c r="G1" s="85" t="s">
        <v>19</v>
      </c>
      <c r="H1" s="85" t="s">
        <v>689</v>
      </c>
      <c r="I1" s="85" t="s">
        <v>47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697</v>
      </c>
      <c r="Q1" s="85" t="s">
        <v>698</v>
      </c>
      <c r="R1" s="85" t="s">
        <v>699</v>
      </c>
      <c r="S1" s="85" t="s">
        <v>1236</v>
      </c>
    </row>
    <row r="2" spans="1:20" ht="60" x14ac:dyDescent="0.25">
      <c r="A2" s="87">
        <v>1</v>
      </c>
      <c r="B2" s="87" t="s">
        <v>701</v>
      </c>
      <c r="C2" s="88" t="s">
        <v>1192</v>
      </c>
      <c r="D2" s="89">
        <v>1107</v>
      </c>
      <c r="E2" s="87" t="s">
        <v>1193</v>
      </c>
      <c r="F2" s="87" t="s">
        <v>27</v>
      </c>
      <c r="G2" s="88" t="s">
        <v>26</v>
      </c>
      <c r="H2" s="87" t="s">
        <v>704</v>
      </c>
      <c r="I2" s="88" t="s">
        <v>552</v>
      </c>
      <c r="J2" s="88" t="s">
        <v>1194</v>
      </c>
      <c r="K2" s="91">
        <v>1764998000</v>
      </c>
      <c r="L2" s="91">
        <v>0</v>
      </c>
      <c r="M2" s="91">
        <v>0</v>
      </c>
      <c r="N2" s="91"/>
      <c r="O2" s="91">
        <v>1764998000</v>
      </c>
      <c r="P2" s="87" t="s">
        <v>706</v>
      </c>
      <c r="Q2" s="87" t="s">
        <v>707</v>
      </c>
      <c r="R2" s="88" t="s">
        <v>708</v>
      </c>
      <c r="S2" s="88" t="s">
        <v>682</v>
      </c>
      <c r="T2">
        <f>MONTH(E2)</f>
        <v>1</v>
      </c>
    </row>
    <row r="3" spans="1:20" ht="60" x14ac:dyDescent="0.25">
      <c r="A3" s="87">
        <v>2</v>
      </c>
      <c r="B3" s="87" t="s">
        <v>701</v>
      </c>
      <c r="C3" s="88" t="s">
        <v>1192</v>
      </c>
      <c r="D3" s="89">
        <v>2841</v>
      </c>
      <c r="E3" s="87" t="s">
        <v>1195</v>
      </c>
      <c r="F3" s="87" t="s">
        <v>27</v>
      </c>
      <c r="G3" s="88" t="s">
        <v>26</v>
      </c>
      <c r="H3" s="87" t="s">
        <v>704</v>
      </c>
      <c r="I3" s="88" t="s">
        <v>552</v>
      </c>
      <c r="J3" s="88" t="s">
        <v>1194</v>
      </c>
      <c r="K3" s="91">
        <v>215452265</v>
      </c>
      <c r="L3" s="91">
        <v>0</v>
      </c>
      <c r="M3" s="91">
        <v>0</v>
      </c>
      <c r="N3" s="91"/>
      <c r="O3" s="91">
        <v>215452265</v>
      </c>
      <c r="P3" s="87" t="s">
        <v>706</v>
      </c>
      <c r="Q3" s="87" t="s">
        <v>707</v>
      </c>
      <c r="R3" s="88" t="s">
        <v>708</v>
      </c>
      <c r="S3" s="88" t="s">
        <v>682</v>
      </c>
      <c r="T3">
        <f t="shared" ref="T3:T66" si="0">MONTH(E3)</f>
        <v>1</v>
      </c>
    </row>
    <row r="4" spans="1:20" ht="60" x14ac:dyDescent="0.25">
      <c r="A4" s="87">
        <v>3</v>
      </c>
      <c r="B4" s="87" t="s">
        <v>701</v>
      </c>
      <c r="C4" s="88" t="s">
        <v>1192</v>
      </c>
      <c r="D4" s="89">
        <v>4747</v>
      </c>
      <c r="E4" s="87" t="s">
        <v>1196</v>
      </c>
      <c r="F4" s="87" t="s">
        <v>27</v>
      </c>
      <c r="G4" s="88" t="s">
        <v>26</v>
      </c>
      <c r="H4" s="87" t="s">
        <v>704</v>
      </c>
      <c r="I4" s="88" t="s">
        <v>552</v>
      </c>
      <c r="J4" s="88" t="s">
        <v>1194</v>
      </c>
      <c r="K4" s="91">
        <v>987256500</v>
      </c>
      <c r="L4" s="91">
        <v>0</v>
      </c>
      <c r="M4" s="91">
        <v>0</v>
      </c>
      <c r="N4" s="91"/>
      <c r="O4" s="91">
        <v>987256500</v>
      </c>
      <c r="P4" s="87" t="s">
        <v>706</v>
      </c>
      <c r="Q4" s="87" t="s">
        <v>707</v>
      </c>
      <c r="R4" s="88" t="s">
        <v>708</v>
      </c>
      <c r="S4" s="88" t="s">
        <v>682</v>
      </c>
      <c r="T4">
        <f t="shared" si="0"/>
        <v>1</v>
      </c>
    </row>
    <row r="5" spans="1:20" ht="60" x14ac:dyDescent="0.25">
      <c r="A5" s="87">
        <v>4</v>
      </c>
      <c r="B5" s="87" t="s">
        <v>701</v>
      </c>
      <c r="C5" s="88" t="s">
        <v>1192</v>
      </c>
      <c r="D5" s="89">
        <v>5255</v>
      </c>
      <c r="E5" s="87" t="s">
        <v>1197</v>
      </c>
      <c r="F5" s="87" t="s">
        <v>27</v>
      </c>
      <c r="G5" s="88" t="s">
        <v>26</v>
      </c>
      <c r="H5" s="87" t="s">
        <v>704</v>
      </c>
      <c r="I5" s="88" t="s">
        <v>552</v>
      </c>
      <c r="J5" s="88" t="s">
        <v>1194</v>
      </c>
      <c r="K5" s="91">
        <v>2409788650</v>
      </c>
      <c r="L5" s="91">
        <v>0</v>
      </c>
      <c r="M5" s="91">
        <v>0</v>
      </c>
      <c r="N5" s="91"/>
      <c r="O5" s="91">
        <v>2409788650</v>
      </c>
      <c r="P5" s="87" t="s">
        <v>706</v>
      </c>
      <c r="Q5" s="87" t="s">
        <v>707</v>
      </c>
      <c r="R5" s="88" t="s">
        <v>708</v>
      </c>
      <c r="S5" s="88" t="s">
        <v>682</v>
      </c>
      <c r="T5">
        <f t="shared" si="0"/>
        <v>1</v>
      </c>
    </row>
    <row r="6" spans="1:20" ht="60" x14ac:dyDescent="0.25">
      <c r="A6" s="87">
        <v>5</v>
      </c>
      <c r="B6" s="87" t="s">
        <v>701</v>
      </c>
      <c r="C6" s="88" t="s">
        <v>1192</v>
      </c>
      <c r="D6" s="89">
        <v>10567</v>
      </c>
      <c r="E6" s="87" t="s">
        <v>732</v>
      </c>
      <c r="F6" s="87" t="s">
        <v>27</v>
      </c>
      <c r="G6" s="88" t="s">
        <v>26</v>
      </c>
      <c r="H6" s="87" t="s">
        <v>704</v>
      </c>
      <c r="I6" s="88" t="s">
        <v>552</v>
      </c>
      <c r="J6" s="88" t="s">
        <v>1194</v>
      </c>
      <c r="K6" s="91">
        <v>967608900</v>
      </c>
      <c r="L6" s="91">
        <v>0</v>
      </c>
      <c r="M6" s="91">
        <v>0</v>
      </c>
      <c r="N6" s="91"/>
      <c r="O6" s="91">
        <v>967608900</v>
      </c>
      <c r="P6" s="87" t="s">
        <v>706</v>
      </c>
      <c r="Q6" s="87" t="s">
        <v>707</v>
      </c>
      <c r="R6" s="88" t="s">
        <v>708</v>
      </c>
      <c r="S6" s="88" t="s">
        <v>682</v>
      </c>
      <c r="T6">
        <f t="shared" si="0"/>
        <v>2</v>
      </c>
    </row>
    <row r="7" spans="1:20" ht="60" x14ac:dyDescent="0.25">
      <c r="A7" s="87">
        <v>6</v>
      </c>
      <c r="B7" s="87" t="s">
        <v>701</v>
      </c>
      <c r="C7" s="88" t="s">
        <v>1192</v>
      </c>
      <c r="D7" s="89">
        <v>8694</v>
      </c>
      <c r="E7" s="87" t="s">
        <v>724</v>
      </c>
      <c r="F7" s="87" t="s">
        <v>27</v>
      </c>
      <c r="G7" s="88" t="s">
        <v>26</v>
      </c>
      <c r="H7" s="87" t="s">
        <v>704</v>
      </c>
      <c r="I7" s="88" t="s">
        <v>552</v>
      </c>
      <c r="J7" s="88" t="s">
        <v>1194</v>
      </c>
      <c r="K7" s="91">
        <v>1483508400</v>
      </c>
      <c r="L7" s="91">
        <v>0</v>
      </c>
      <c r="M7" s="91">
        <v>0</v>
      </c>
      <c r="N7" s="91"/>
      <c r="O7" s="91">
        <v>1483508400</v>
      </c>
      <c r="P7" s="87" t="s">
        <v>706</v>
      </c>
      <c r="Q7" s="87" t="s">
        <v>707</v>
      </c>
      <c r="R7" s="88" t="s">
        <v>708</v>
      </c>
      <c r="S7" s="88" t="s">
        <v>682</v>
      </c>
      <c r="T7">
        <f t="shared" si="0"/>
        <v>2</v>
      </c>
    </row>
    <row r="8" spans="1:20" ht="15" customHeight="1" x14ac:dyDescent="0.25">
      <c r="A8" s="87">
        <v>7</v>
      </c>
      <c r="B8" s="113" t="s">
        <v>701</v>
      </c>
      <c r="C8" s="114" t="s">
        <v>1198</v>
      </c>
      <c r="D8" s="115">
        <v>582</v>
      </c>
      <c r="E8" s="113" t="s">
        <v>770</v>
      </c>
      <c r="F8" s="113" t="s">
        <v>27</v>
      </c>
      <c r="G8" s="114" t="s">
        <v>26</v>
      </c>
      <c r="H8" s="113" t="s">
        <v>704</v>
      </c>
      <c r="I8" s="114" t="s">
        <v>552</v>
      </c>
      <c r="J8" s="114" t="s">
        <v>1194</v>
      </c>
      <c r="K8" s="116">
        <v>1480731490</v>
      </c>
      <c r="L8" s="116">
        <v>0</v>
      </c>
      <c r="M8" s="116">
        <v>0</v>
      </c>
      <c r="N8" s="116"/>
      <c r="O8" s="116">
        <v>1480731490</v>
      </c>
      <c r="P8" s="113" t="s">
        <v>706</v>
      </c>
      <c r="Q8" s="113" t="s">
        <v>707</v>
      </c>
      <c r="R8" s="114" t="s">
        <v>708</v>
      </c>
      <c r="S8" s="88" t="s">
        <v>682</v>
      </c>
      <c r="T8">
        <f t="shared" si="0"/>
        <v>3</v>
      </c>
    </row>
    <row r="9" spans="1:20" ht="60" x14ac:dyDescent="0.25">
      <c r="A9" s="87">
        <v>8</v>
      </c>
      <c r="B9" s="113" t="s">
        <v>701</v>
      </c>
      <c r="C9" s="114" t="s">
        <v>1192</v>
      </c>
      <c r="D9" s="115">
        <v>17234</v>
      </c>
      <c r="E9" s="113" t="s">
        <v>760</v>
      </c>
      <c r="F9" s="113" t="s">
        <v>27</v>
      </c>
      <c r="G9" s="114" t="s">
        <v>26</v>
      </c>
      <c r="H9" s="113" t="s">
        <v>704</v>
      </c>
      <c r="I9" s="114" t="s">
        <v>552</v>
      </c>
      <c r="J9" s="114" t="s">
        <v>1194</v>
      </c>
      <c r="K9" s="116">
        <v>1124918970</v>
      </c>
      <c r="L9" s="116">
        <v>0</v>
      </c>
      <c r="M9" s="116">
        <v>0</v>
      </c>
      <c r="N9" s="116"/>
      <c r="O9" s="116">
        <v>1124918970</v>
      </c>
      <c r="P9" s="113" t="s">
        <v>706</v>
      </c>
      <c r="Q9" s="113" t="s">
        <v>707</v>
      </c>
      <c r="R9" s="114" t="s">
        <v>708</v>
      </c>
      <c r="S9" s="88" t="s">
        <v>682</v>
      </c>
      <c r="T9">
        <f t="shared" si="0"/>
        <v>3</v>
      </c>
    </row>
    <row r="10" spans="1:20" ht="60" x14ac:dyDescent="0.25">
      <c r="A10" s="87">
        <v>9</v>
      </c>
      <c r="B10" s="117" t="s">
        <v>701</v>
      </c>
      <c r="C10" s="118" t="s">
        <v>1198</v>
      </c>
      <c r="D10" s="119">
        <v>796</v>
      </c>
      <c r="E10" s="117" t="s">
        <v>1199</v>
      </c>
      <c r="F10" s="117" t="s">
        <v>27</v>
      </c>
      <c r="G10" s="118" t="s">
        <v>26</v>
      </c>
      <c r="H10" s="117" t="s">
        <v>704</v>
      </c>
      <c r="I10" s="118" t="s">
        <v>552</v>
      </c>
      <c r="J10" s="118" t="s">
        <v>1194</v>
      </c>
      <c r="K10" s="120">
        <v>1485990000</v>
      </c>
      <c r="L10" s="120">
        <v>0</v>
      </c>
      <c r="M10" s="120">
        <v>0</v>
      </c>
      <c r="N10" s="120"/>
      <c r="O10" s="120">
        <v>1485990000</v>
      </c>
      <c r="P10" s="117" t="s">
        <v>706</v>
      </c>
      <c r="Q10" s="117" t="s">
        <v>707</v>
      </c>
      <c r="R10" s="118" t="s">
        <v>708</v>
      </c>
      <c r="S10" s="88" t="s">
        <v>682</v>
      </c>
      <c r="T10">
        <f t="shared" si="0"/>
        <v>4</v>
      </c>
    </row>
    <row r="11" spans="1:20" ht="60" x14ac:dyDescent="0.25">
      <c r="A11" s="87">
        <v>10</v>
      </c>
      <c r="B11" s="117" t="s">
        <v>701</v>
      </c>
      <c r="C11" s="118" t="s">
        <v>1192</v>
      </c>
      <c r="D11" s="119">
        <v>22146</v>
      </c>
      <c r="E11" s="117" t="s">
        <v>1200</v>
      </c>
      <c r="F11" s="117" t="s">
        <v>27</v>
      </c>
      <c r="G11" s="118" t="s">
        <v>26</v>
      </c>
      <c r="H11" s="117" t="s">
        <v>704</v>
      </c>
      <c r="I11" s="118" t="s">
        <v>552</v>
      </c>
      <c r="J11" s="118" t="s">
        <v>1194</v>
      </c>
      <c r="K11" s="120">
        <v>1002913500</v>
      </c>
      <c r="L11" s="120">
        <v>0</v>
      </c>
      <c r="M11" s="120">
        <v>0</v>
      </c>
      <c r="N11" s="120"/>
      <c r="O11" s="120">
        <v>1002913500</v>
      </c>
      <c r="P11" s="117" t="s">
        <v>706</v>
      </c>
      <c r="Q11" s="117" t="s">
        <v>707</v>
      </c>
      <c r="R11" s="118" t="s">
        <v>708</v>
      </c>
      <c r="S11" s="88" t="s">
        <v>682</v>
      </c>
      <c r="T11">
        <f t="shared" si="0"/>
        <v>4</v>
      </c>
    </row>
    <row r="12" spans="1:20" ht="60" x14ac:dyDescent="0.25">
      <c r="A12" s="87">
        <v>11</v>
      </c>
      <c r="B12" s="117" t="s">
        <v>701</v>
      </c>
      <c r="C12" s="118" t="s">
        <v>1192</v>
      </c>
      <c r="D12" s="119">
        <v>26640</v>
      </c>
      <c r="E12" s="117" t="s">
        <v>1201</v>
      </c>
      <c r="F12" s="117" t="s">
        <v>27</v>
      </c>
      <c r="G12" s="118" t="s">
        <v>26</v>
      </c>
      <c r="H12" s="117" t="s">
        <v>704</v>
      </c>
      <c r="I12" s="118" t="s">
        <v>552</v>
      </c>
      <c r="J12" s="118" t="s">
        <v>1194</v>
      </c>
      <c r="K12" s="120">
        <v>1726284200</v>
      </c>
      <c r="L12" s="120">
        <v>0</v>
      </c>
      <c r="M12" s="120">
        <v>0</v>
      </c>
      <c r="N12" s="120"/>
      <c r="O12" s="120">
        <v>1726284200</v>
      </c>
      <c r="P12" s="117" t="s">
        <v>706</v>
      </c>
      <c r="Q12" s="117" t="s">
        <v>707</v>
      </c>
      <c r="R12" s="118" t="s">
        <v>708</v>
      </c>
      <c r="S12" s="88" t="s">
        <v>682</v>
      </c>
      <c r="T12">
        <f t="shared" si="0"/>
        <v>4</v>
      </c>
    </row>
    <row r="13" spans="1:20" ht="60" x14ac:dyDescent="0.25">
      <c r="A13" s="87">
        <v>12</v>
      </c>
      <c r="B13" s="121" t="s">
        <v>701</v>
      </c>
      <c r="C13" s="122" t="s">
        <v>1192</v>
      </c>
      <c r="D13" s="123">
        <v>29995</v>
      </c>
      <c r="E13" s="121" t="s">
        <v>817</v>
      </c>
      <c r="F13" s="121" t="s">
        <v>27</v>
      </c>
      <c r="G13" s="122" t="s">
        <v>26</v>
      </c>
      <c r="H13" s="121" t="s">
        <v>704</v>
      </c>
      <c r="I13" s="122" t="s">
        <v>552</v>
      </c>
      <c r="J13" s="122" t="s">
        <v>1194</v>
      </c>
      <c r="K13" s="124">
        <v>1453136360</v>
      </c>
      <c r="L13" s="124">
        <v>0</v>
      </c>
      <c r="M13" s="124">
        <v>0</v>
      </c>
      <c r="N13" s="124"/>
      <c r="O13" s="124">
        <v>1453136360</v>
      </c>
      <c r="P13" s="121" t="s">
        <v>706</v>
      </c>
      <c r="Q13" s="121" t="s">
        <v>707</v>
      </c>
      <c r="R13" s="122" t="s">
        <v>708</v>
      </c>
      <c r="S13" s="88" t="s">
        <v>682</v>
      </c>
      <c r="T13">
        <f t="shared" si="0"/>
        <v>5</v>
      </c>
    </row>
    <row r="14" spans="1:20" ht="60" x14ac:dyDescent="0.25">
      <c r="A14" s="87">
        <v>13</v>
      </c>
      <c r="B14" s="121" t="s">
        <v>701</v>
      </c>
      <c r="C14" s="122" t="s">
        <v>1192</v>
      </c>
      <c r="D14" s="123">
        <v>32774</v>
      </c>
      <c r="E14" s="121" t="s">
        <v>832</v>
      </c>
      <c r="F14" s="121" t="s">
        <v>27</v>
      </c>
      <c r="G14" s="122" t="s">
        <v>26</v>
      </c>
      <c r="H14" s="121" t="s">
        <v>704</v>
      </c>
      <c r="I14" s="122" t="s">
        <v>552</v>
      </c>
      <c r="J14" s="122" t="s">
        <v>1194</v>
      </c>
      <c r="K14" s="124">
        <v>1847203820</v>
      </c>
      <c r="L14" s="124">
        <v>0</v>
      </c>
      <c r="M14" s="124">
        <v>0</v>
      </c>
      <c r="N14" s="124"/>
      <c r="O14" s="124">
        <v>1847203820</v>
      </c>
      <c r="P14" s="121" t="s">
        <v>706</v>
      </c>
      <c r="Q14" s="121" t="s">
        <v>707</v>
      </c>
      <c r="R14" s="122" t="s">
        <v>708</v>
      </c>
      <c r="S14" s="88" t="s">
        <v>682</v>
      </c>
      <c r="T14">
        <f t="shared" si="0"/>
        <v>5</v>
      </c>
    </row>
    <row r="15" spans="1:20" ht="60" x14ac:dyDescent="0.25">
      <c r="A15" s="87">
        <v>14</v>
      </c>
      <c r="B15" s="121" t="s">
        <v>701</v>
      </c>
      <c r="C15" s="122" t="s">
        <v>1192</v>
      </c>
      <c r="D15" s="123">
        <v>32951</v>
      </c>
      <c r="E15" s="121" t="s">
        <v>1202</v>
      </c>
      <c r="F15" s="121" t="s">
        <v>27</v>
      </c>
      <c r="G15" s="122" t="s">
        <v>26</v>
      </c>
      <c r="H15" s="121" t="s">
        <v>704</v>
      </c>
      <c r="I15" s="122" t="s">
        <v>552</v>
      </c>
      <c r="J15" s="122" t="s">
        <v>1194</v>
      </c>
      <c r="K15" s="124">
        <v>967237400</v>
      </c>
      <c r="L15" s="124">
        <v>0</v>
      </c>
      <c r="M15" s="124">
        <v>0</v>
      </c>
      <c r="N15" s="124"/>
      <c r="O15" s="124">
        <v>967237400</v>
      </c>
      <c r="P15" s="121" t="s">
        <v>706</v>
      </c>
      <c r="Q15" s="121" t="s">
        <v>707</v>
      </c>
      <c r="R15" s="122" t="s">
        <v>708</v>
      </c>
      <c r="S15" s="88" t="s">
        <v>682</v>
      </c>
      <c r="T15">
        <f t="shared" si="0"/>
        <v>5</v>
      </c>
    </row>
    <row r="16" spans="1:20" ht="60" x14ac:dyDescent="0.25">
      <c r="A16" s="87">
        <v>15</v>
      </c>
      <c r="B16" s="125" t="s">
        <v>701</v>
      </c>
      <c r="C16" s="126" t="s">
        <v>1192</v>
      </c>
      <c r="D16" s="127">
        <v>35483</v>
      </c>
      <c r="E16" s="125" t="s">
        <v>845</v>
      </c>
      <c r="F16" s="125" t="s">
        <v>27</v>
      </c>
      <c r="G16" s="126" t="s">
        <v>26</v>
      </c>
      <c r="H16" s="125" t="s">
        <v>704</v>
      </c>
      <c r="I16" s="126" t="s">
        <v>552</v>
      </c>
      <c r="J16" s="126" t="s">
        <v>1194</v>
      </c>
      <c r="K16" s="128">
        <v>1414910340</v>
      </c>
      <c r="L16" s="128">
        <v>0</v>
      </c>
      <c r="M16" s="128">
        <v>0</v>
      </c>
      <c r="N16" s="128"/>
      <c r="O16" s="128">
        <v>1414910340</v>
      </c>
      <c r="P16" s="125" t="s">
        <v>706</v>
      </c>
      <c r="Q16" s="125" t="s">
        <v>707</v>
      </c>
      <c r="R16" s="126" t="s">
        <v>708</v>
      </c>
      <c r="S16" s="88" t="s">
        <v>682</v>
      </c>
      <c r="T16">
        <f t="shared" si="0"/>
        <v>6</v>
      </c>
    </row>
    <row r="17" spans="1:20" ht="60" x14ac:dyDescent="0.25">
      <c r="A17" s="87">
        <v>16</v>
      </c>
      <c r="B17" s="125" t="s">
        <v>701</v>
      </c>
      <c r="C17" s="126" t="s">
        <v>1192</v>
      </c>
      <c r="D17" s="127">
        <v>37813</v>
      </c>
      <c r="E17" s="125" t="s">
        <v>857</v>
      </c>
      <c r="F17" s="125" t="s">
        <v>27</v>
      </c>
      <c r="G17" s="126" t="s">
        <v>26</v>
      </c>
      <c r="H17" s="125" t="s">
        <v>704</v>
      </c>
      <c r="I17" s="126" t="s">
        <v>552</v>
      </c>
      <c r="J17" s="126" t="s">
        <v>1194</v>
      </c>
      <c r="K17" s="128">
        <v>990909000</v>
      </c>
      <c r="L17" s="128">
        <v>0</v>
      </c>
      <c r="M17" s="128">
        <v>0</v>
      </c>
      <c r="N17" s="128"/>
      <c r="O17" s="128">
        <v>990909000</v>
      </c>
      <c r="P17" s="125" t="s">
        <v>706</v>
      </c>
      <c r="Q17" s="125" t="s">
        <v>707</v>
      </c>
      <c r="R17" s="126" t="s">
        <v>708</v>
      </c>
      <c r="S17" s="88" t="s">
        <v>682</v>
      </c>
      <c r="T17">
        <f t="shared" si="0"/>
        <v>6</v>
      </c>
    </row>
    <row r="18" spans="1:20" ht="60" x14ac:dyDescent="0.25">
      <c r="A18" s="87">
        <v>17</v>
      </c>
      <c r="B18" s="125" t="s">
        <v>701</v>
      </c>
      <c r="C18" s="126" t="s">
        <v>1192</v>
      </c>
      <c r="D18" s="127">
        <v>38715</v>
      </c>
      <c r="E18" s="125" t="s">
        <v>859</v>
      </c>
      <c r="F18" s="125" t="s">
        <v>27</v>
      </c>
      <c r="G18" s="126" t="s">
        <v>26</v>
      </c>
      <c r="H18" s="125" t="s">
        <v>704</v>
      </c>
      <c r="I18" s="126" t="s">
        <v>552</v>
      </c>
      <c r="J18" s="126" t="s">
        <v>1194</v>
      </c>
      <c r="K18" s="128">
        <v>230527500</v>
      </c>
      <c r="L18" s="128">
        <v>0</v>
      </c>
      <c r="M18" s="128">
        <v>0</v>
      </c>
      <c r="N18" s="128"/>
      <c r="O18" s="128">
        <v>230527500</v>
      </c>
      <c r="P18" s="125" t="s">
        <v>706</v>
      </c>
      <c r="Q18" s="125" t="s">
        <v>707</v>
      </c>
      <c r="R18" s="126" t="s">
        <v>708</v>
      </c>
      <c r="S18" s="88" t="s">
        <v>682</v>
      </c>
      <c r="T18">
        <f t="shared" si="0"/>
        <v>6</v>
      </c>
    </row>
    <row r="19" spans="1:20" ht="60" x14ac:dyDescent="0.25">
      <c r="A19" s="87">
        <v>18</v>
      </c>
      <c r="B19" s="125" t="s">
        <v>701</v>
      </c>
      <c r="C19" s="126" t="s">
        <v>1192</v>
      </c>
      <c r="D19" s="127">
        <v>38972</v>
      </c>
      <c r="E19" s="125" t="s">
        <v>862</v>
      </c>
      <c r="F19" s="125" t="s">
        <v>27</v>
      </c>
      <c r="G19" s="126" t="s">
        <v>26</v>
      </c>
      <c r="H19" s="125" t="s">
        <v>704</v>
      </c>
      <c r="I19" s="126" t="s">
        <v>552</v>
      </c>
      <c r="J19" s="126" t="s">
        <v>1194</v>
      </c>
      <c r="K19" s="128">
        <v>2512379600</v>
      </c>
      <c r="L19" s="128">
        <v>0</v>
      </c>
      <c r="M19" s="128">
        <v>0</v>
      </c>
      <c r="N19" s="128"/>
      <c r="O19" s="128">
        <v>2512379600</v>
      </c>
      <c r="P19" s="125" t="s">
        <v>706</v>
      </c>
      <c r="Q19" s="125" t="s">
        <v>707</v>
      </c>
      <c r="R19" s="126" t="s">
        <v>708</v>
      </c>
      <c r="S19" s="88" t="s">
        <v>682</v>
      </c>
      <c r="T19">
        <f t="shared" si="0"/>
        <v>6</v>
      </c>
    </row>
    <row r="20" spans="1:20" ht="60" x14ac:dyDescent="0.25">
      <c r="A20" s="87">
        <v>19</v>
      </c>
      <c r="B20" s="125" t="s">
        <v>701</v>
      </c>
      <c r="C20" s="126" t="s">
        <v>1192</v>
      </c>
      <c r="D20" s="127">
        <v>40706</v>
      </c>
      <c r="E20" s="125" t="s">
        <v>867</v>
      </c>
      <c r="F20" s="125" t="s">
        <v>27</v>
      </c>
      <c r="G20" s="126" t="s">
        <v>26</v>
      </c>
      <c r="H20" s="125" t="s">
        <v>704</v>
      </c>
      <c r="I20" s="126" t="s">
        <v>552</v>
      </c>
      <c r="J20" s="126" t="s">
        <v>1194</v>
      </c>
      <c r="K20" s="128">
        <v>1181903220</v>
      </c>
      <c r="L20" s="128">
        <v>0</v>
      </c>
      <c r="M20" s="128">
        <v>0</v>
      </c>
      <c r="N20" s="128"/>
      <c r="O20" s="128">
        <v>1181903220</v>
      </c>
      <c r="P20" s="125" t="s">
        <v>706</v>
      </c>
      <c r="Q20" s="125" t="s">
        <v>707</v>
      </c>
      <c r="R20" s="126" t="s">
        <v>708</v>
      </c>
      <c r="S20" s="88" t="s">
        <v>682</v>
      </c>
      <c r="T20">
        <f t="shared" si="0"/>
        <v>6</v>
      </c>
    </row>
    <row r="21" spans="1:20" ht="60" x14ac:dyDescent="0.25">
      <c r="A21" s="87">
        <v>20</v>
      </c>
      <c r="B21" s="129" t="s">
        <v>701</v>
      </c>
      <c r="C21" s="130" t="s">
        <v>1192</v>
      </c>
      <c r="D21" s="131">
        <v>43855</v>
      </c>
      <c r="E21" s="129" t="s">
        <v>886</v>
      </c>
      <c r="F21" s="129" t="s">
        <v>27</v>
      </c>
      <c r="G21" s="130" t="s">
        <v>26</v>
      </c>
      <c r="H21" s="129" t="s">
        <v>704</v>
      </c>
      <c r="I21" s="130" t="s">
        <v>552</v>
      </c>
      <c r="J21" s="130" t="s">
        <v>1203</v>
      </c>
      <c r="K21" s="132">
        <v>288081510</v>
      </c>
      <c r="L21" s="132">
        <v>14404076</v>
      </c>
      <c r="M21" s="132">
        <v>0</v>
      </c>
      <c r="N21" s="132"/>
      <c r="O21" s="132">
        <v>302485586</v>
      </c>
      <c r="P21" s="129" t="s">
        <v>706</v>
      </c>
      <c r="Q21" s="129" t="s">
        <v>707</v>
      </c>
      <c r="R21" s="130" t="s">
        <v>708</v>
      </c>
      <c r="S21" s="88" t="s">
        <v>682</v>
      </c>
      <c r="T21">
        <f t="shared" si="0"/>
        <v>7</v>
      </c>
    </row>
    <row r="22" spans="1:20" ht="60" x14ac:dyDescent="0.25">
      <c r="A22" s="87">
        <v>21</v>
      </c>
      <c r="B22" s="129" t="s">
        <v>701</v>
      </c>
      <c r="C22" s="130" t="s">
        <v>1192</v>
      </c>
      <c r="D22" s="131">
        <v>45849</v>
      </c>
      <c r="E22" s="129" t="s">
        <v>901</v>
      </c>
      <c r="F22" s="129" t="s">
        <v>27</v>
      </c>
      <c r="G22" s="130" t="s">
        <v>26</v>
      </c>
      <c r="H22" s="129" t="s">
        <v>704</v>
      </c>
      <c r="I22" s="130" t="s">
        <v>552</v>
      </c>
      <c r="J22" s="130" t="s">
        <v>1203</v>
      </c>
      <c r="K22" s="132">
        <v>2969600000</v>
      </c>
      <c r="L22" s="132">
        <v>148480000</v>
      </c>
      <c r="M22" s="132">
        <v>0</v>
      </c>
      <c r="N22" s="132"/>
      <c r="O22" s="132">
        <v>3118080000</v>
      </c>
      <c r="P22" s="129" t="s">
        <v>706</v>
      </c>
      <c r="Q22" s="129" t="s">
        <v>707</v>
      </c>
      <c r="R22" s="130" t="s">
        <v>708</v>
      </c>
      <c r="S22" s="88" t="s">
        <v>682</v>
      </c>
      <c r="T22">
        <f t="shared" si="0"/>
        <v>7</v>
      </c>
    </row>
    <row r="23" spans="1:20" ht="60" x14ac:dyDescent="0.25">
      <c r="A23" s="87">
        <v>22</v>
      </c>
      <c r="B23" s="129" t="s">
        <v>701</v>
      </c>
      <c r="C23" s="130" t="s">
        <v>1192</v>
      </c>
      <c r="D23" s="131">
        <v>47439</v>
      </c>
      <c r="E23" s="129" t="s">
        <v>906</v>
      </c>
      <c r="F23" s="129" t="s">
        <v>27</v>
      </c>
      <c r="G23" s="130" t="s">
        <v>26</v>
      </c>
      <c r="H23" s="129" t="s">
        <v>704</v>
      </c>
      <c r="I23" s="130" t="s">
        <v>552</v>
      </c>
      <c r="J23" s="130" t="s">
        <v>1203</v>
      </c>
      <c r="K23" s="132">
        <v>541536799</v>
      </c>
      <c r="L23" s="132">
        <v>27076840</v>
      </c>
      <c r="M23" s="132">
        <v>0</v>
      </c>
      <c r="N23" s="132"/>
      <c r="O23" s="132">
        <v>568613639</v>
      </c>
      <c r="P23" s="129" t="s">
        <v>706</v>
      </c>
      <c r="Q23" s="129" t="s">
        <v>707</v>
      </c>
      <c r="R23" s="130" t="s">
        <v>708</v>
      </c>
      <c r="S23" s="88" t="s">
        <v>682</v>
      </c>
      <c r="T23">
        <f t="shared" si="0"/>
        <v>7</v>
      </c>
    </row>
    <row r="24" spans="1:20" ht="60" x14ac:dyDescent="0.25">
      <c r="A24" s="87">
        <v>23</v>
      </c>
      <c r="B24" s="129" t="s">
        <v>701</v>
      </c>
      <c r="C24" s="130" t="s">
        <v>1192</v>
      </c>
      <c r="D24" s="131">
        <v>47513</v>
      </c>
      <c r="E24" s="129" t="s">
        <v>908</v>
      </c>
      <c r="F24" s="129" t="s">
        <v>27</v>
      </c>
      <c r="G24" s="130" t="s">
        <v>26</v>
      </c>
      <c r="H24" s="129" t="s">
        <v>704</v>
      </c>
      <c r="I24" s="130" t="s">
        <v>552</v>
      </c>
      <c r="J24" s="130" t="s">
        <v>1203</v>
      </c>
      <c r="K24" s="132">
        <v>1510652640</v>
      </c>
      <c r="L24" s="132">
        <v>75532632</v>
      </c>
      <c r="M24" s="132">
        <v>0</v>
      </c>
      <c r="N24" s="132"/>
      <c r="O24" s="132">
        <v>1586185272</v>
      </c>
      <c r="P24" s="129" t="s">
        <v>706</v>
      </c>
      <c r="Q24" s="129" t="s">
        <v>707</v>
      </c>
      <c r="R24" s="130" t="s">
        <v>708</v>
      </c>
      <c r="S24" s="88" t="s">
        <v>682</v>
      </c>
      <c r="T24">
        <f t="shared" si="0"/>
        <v>7</v>
      </c>
    </row>
    <row r="25" spans="1:20" ht="60" x14ac:dyDescent="0.25">
      <c r="A25" s="87">
        <v>24</v>
      </c>
      <c r="B25" s="133" t="s">
        <v>701</v>
      </c>
      <c r="C25" s="134" t="s">
        <v>1192</v>
      </c>
      <c r="D25" s="135">
        <v>51015</v>
      </c>
      <c r="E25" s="133" t="s">
        <v>930</v>
      </c>
      <c r="F25" s="133" t="s">
        <v>27</v>
      </c>
      <c r="G25" s="134" t="s">
        <v>26</v>
      </c>
      <c r="H25" s="133" t="s">
        <v>704</v>
      </c>
      <c r="I25" s="134" t="s">
        <v>552</v>
      </c>
      <c r="J25" s="134" t="s">
        <v>1203</v>
      </c>
      <c r="K25" s="136">
        <v>717510150</v>
      </c>
      <c r="L25" s="136">
        <v>35875508</v>
      </c>
      <c r="M25" s="136">
        <v>0</v>
      </c>
      <c r="N25" s="136"/>
      <c r="O25" s="136">
        <v>753385658</v>
      </c>
      <c r="P25" s="133" t="s">
        <v>706</v>
      </c>
      <c r="Q25" s="133" t="s">
        <v>707</v>
      </c>
      <c r="R25" s="134" t="s">
        <v>708</v>
      </c>
      <c r="S25" s="88" t="s">
        <v>682</v>
      </c>
      <c r="T25">
        <f t="shared" si="0"/>
        <v>8</v>
      </c>
    </row>
    <row r="26" spans="1:20" ht="60" x14ac:dyDescent="0.25">
      <c r="A26" s="87">
        <v>25</v>
      </c>
      <c r="B26" s="133" t="s">
        <v>701</v>
      </c>
      <c r="C26" s="134" t="s">
        <v>1192</v>
      </c>
      <c r="D26" s="135">
        <v>53673</v>
      </c>
      <c r="E26" s="133" t="s">
        <v>944</v>
      </c>
      <c r="F26" s="133" t="s">
        <v>27</v>
      </c>
      <c r="G26" s="134" t="s">
        <v>26</v>
      </c>
      <c r="H26" s="133" t="s">
        <v>704</v>
      </c>
      <c r="I26" s="134" t="s">
        <v>552</v>
      </c>
      <c r="J26" s="134" t="s">
        <v>1203</v>
      </c>
      <c r="K26" s="136">
        <v>1361920000</v>
      </c>
      <c r="L26" s="136">
        <v>68096000</v>
      </c>
      <c r="M26" s="136">
        <v>0</v>
      </c>
      <c r="N26" s="136"/>
      <c r="O26" s="136">
        <v>1430016000</v>
      </c>
      <c r="P26" s="133" t="s">
        <v>706</v>
      </c>
      <c r="Q26" s="133" t="s">
        <v>707</v>
      </c>
      <c r="R26" s="134" t="s">
        <v>708</v>
      </c>
      <c r="S26" s="88" t="s">
        <v>682</v>
      </c>
      <c r="T26">
        <f t="shared" si="0"/>
        <v>8</v>
      </c>
    </row>
    <row r="27" spans="1:20" ht="60" x14ac:dyDescent="0.25">
      <c r="A27" s="87">
        <v>26</v>
      </c>
      <c r="B27" s="133" t="s">
        <v>701</v>
      </c>
      <c r="C27" s="134" t="s">
        <v>1192</v>
      </c>
      <c r="D27" s="135">
        <v>54501</v>
      </c>
      <c r="E27" s="133" t="s">
        <v>958</v>
      </c>
      <c r="F27" s="133" t="s">
        <v>27</v>
      </c>
      <c r="G27" s="134" t="s">
        <v>26</v>
      </c>
      <c r="H27" s="133" t="s">
        <v>704</v>
      </c>
      <c r="I27" s="134" t="s">
        <v>552</v>
      </c>
      <c r="J27" s="134" t="s">
        <v>1203</v>
      </c>
      <c r="K27" s="136">
        <v>7065000</v>
      </c>
      <c r="L27" s="136">
        <v>353250</v>
      </c>
      <c r="M27" s="136">
        <v>0</v>
      </c>
      <c r="N27" s="136"/>
      <c r="O27" s="136">
        <v>7418250</v>
      </c>
      <c r="P27" s="133" t="s">
        <v>706</v>
      </c>
      <c r="Q27" s="133" t="s">
        <v>707</v>
      </c>
      <c r="R27" s="134" t="s">
        <v>708</v>
      </c>
      <c r="S27" s="88" t="s">
        <v>682</v>
      </c>
      <c r="T27">
        <f t="shared" si="0"/>
        <v>8</v>
      </c>
    </row>
    <row r="28" spans="1:20" ht="60" x14ac:dyDescent="0.25">
      <c r="A28" s="87">
        <v>27</v>
      </c>
      <c r="B28" s="137" t="s">
        <v>701</v>
      </c>
      <c r="C28" s="138" t="s">
        <v>1192</v>
      </c>
      <c r="D28" s="139">
        <v>59000</v>
      </c>
      <c r="E28" s="137" t="s">
        <v>985</v>
      </c>
      <c r="F28" s="137" t="s">
        <v>27</v>
      </c>
      <c r="G28" s="138" t="s">
        <v>26</v>
      </c>
      <c r="H28" s="137" t="s">
        <v>704</v>
      </c>
      <c r="I28" s="138" t="s">
        <v>552</v>
      </c>
      <c r="J28" s="138" t="s">
        <v>1203</v>
      </c>
      <c r="K28" s="140">
        <v>1165724000</v>
      </c>
      <c r="L28" s="140">
        <v>58286200</v>
      </c>
      <c r="M28" s="140">
        <v>0</v>
      </c>
      <c r="N28" s="140"/>
      <c r="O28" s="140">
        <v>1224010200</v>
      </c>
      <c r="P28" s="137" t="s">
        <v>706</v>
      </c>
      <c r="Q28" s="137" t="s">
        <v>707</v>
      </c>
      <c r="R28" s="138" t="s">
        <v>708</v>
      </c>
      <c r="S28" s="88" t="s">
        <v>682</v>
      </c>
      <c r="T28">
        <f t="shared" si="0"/>
        <v>9</v>
      </c>
    </row>
    <row r="29" spans="1:20" ht="60" x14ac:dyDescent="0.25">
      <c r="A29" s="87">
        <v>28</v>
      </c>
      <c r="B29" s="137" t="s">
        <v>701</v>
      </c>
      <c r="C29" s="138" t="s">
        <v>1192</v>
      </c>
      <c r="D29" s="139">
        <v>59752</v>
      </c>
      <c r="E29" s="137" t="s">
        <v>995</v>
      </c>
      <c r="F29" s="137" t="s">
        <v>27</v>
      </c>
      <c r="G29" s="138" t="s">
        <v>26</v>
      </c>
      <c r="H29" s="137" t="s">
        <v>704</v>
      </c>
      <c r="I29" s="138" t="s">
        <v>552</v>
      </c>
      <c r="J29" s="138" t="s">
        <v>1203</v>
      </c>
      <c r="K29" s="140">
        <v>1580841750</v>
      </c>
      <c r="L29" s="140">
        <v>79042088</v>
      </c>
      <c r="M29" s="140">
        <v>0</v>
      </c>
      <c r="N29" s="140"/>
      <c r="O29" s="140">
        <v>1659883838</v>
      </c>
      <c r="P29" s="137" t="s">
        <v>706</v>
      </c>
      <c r="Q29" s="137" t="s">
        <v>707</v>
      </c>
      <c r="R29" s="138" t="s">
        <v>708</v>
      </c>
      <c r="S29" s="88" t="s">
        <v>682</v>
      </c>
      <c r="T29">
        <f t="shared" si="0"/>
        <v>9</v>
      </c>
    </row>
    <row r="30" spans="1:20" ht="60" x14ac:dyDescent="0.25">
      <c r="A30" s="87">
        <v>29</v>
      </c>
      <c r="B30" s="137" t="s">
        <v>701</v>
      </c>
      <c r="C30" s="138" t="s">
        <v>1192</v>
      </c>
      <c r="D30" s="139">
        <v>62517</v>
      </c>
      <c r="E30" s="137" t="s">
        <v>1011</v>
      </c>
      <c r="F30" s="137" t="s">
        <v>27</v>
      </c>
      <c r="G30" s="138" t="s">
        <v>26</v>
      </c>
      <c r="H30" s="137" t="s">
        <v>704</v>
      </c>
      <c r="I30" s="138" t="s">
        <v>552</v>
      </c>
      <c r="J30" s="138" t="s">
        <v>1203</v>
      </c>
      <c r="K30" s="140">
        <v>1607454000</v>
      </c>
      <c r="L30" s="140">
        <v>80372700</v>
      </c>
      <c r="M30" s="140">
        <v>0</v>
      </c>
      <c r="N30" s="140"/>
      <c r="O30" s="140">
        <v>1687826700</v>
      </c>
      <c r="P30" s="137" t="s">
        <v>706</v>
      </c>
      <c r="Q30" s="137" t="s">
        <v>707</v>
      </c>
      <c r="R30" s="138" t="s">
        <v>708</v>
      </c>
      <c r="S30" s="88" t="s">
        <v>682</v>
      </c>
      <c r="T30">
        <f t="shared" si="0"/>
        <v>9</v>
      </c>
    </row>
    <row r="31" spans="1:20" ht="60" x14ac:dyDescent="0.25">
      <c r="A31" s="87">
        <v>30</v>
      </c>
      <c r="B31" s="141" t="s">
        <v>701</v>
      </c>
      <c r="C31" s="142" t="s">
        <v>1192</v>
      </c>
      <c r="D31" s="143">
        <v>64748</v>
      </c>
      <c r="E31" s="141" t="s">
        <v>1024</v>
      </c>
      <c r="F31" s="141" t="s">
        <v>27</v>
      </c>
      <c r="G31" s="142" t="s">
        <v>26</v>
      </c>
      <c r="H31" s="141" t="s">
        <v>704</v>
      </c>
      <c r="I31" s="142" t="s">
        <v>552</v>
      </c>
      <c r="J31" s="142" t="s">
        <v>1203</v>
      </c>
      <c r="K31" s="144">
        <v>1196901000</v>
      </c>
      <c r="L31" s="144">
        <v>59845050</v>
      </c>
      <c r="M31" s="144">
        <v>0</v>
      </c>
      <c r="N31" s="144"/>
      <c r="O31" s="144">
        <v>1256746050</v>
      </c>
      <c r="P31" s="141" t="s">
        <v>706</v>
      </c>
      <c r="Q31" s="141" t="s">
        <v>707</v>
      </c>
      <c r="R31" s="142" t="s">
        <v>708</v>
      </c>
      <c r="S31" s="88" t="s">
        <v>682</v>
      </c>
      <c r="T31">
        <f t="shared" si="0"/>
        <v>10</v>
      </c>
    </row>
    <row r="32" spans="1:20" ht="60" x14ac:dyDescent="0.25">
      <c r="A32" s="87">
        <v>31</v>
      </c>
      <c r="B32" s="141" t="s">
        <v>701</v>
      </c>
      <c r="C32" s="142" t="s">
        <v>1192</v>
      </c>
      <c r="D32" s="143">
        <v>66748</v>
      </c>
      <c r="E32" s="141" t="s">
        <v>1035</v>
      </c>
      <c r="F32" s="141" t="s">
        <v>27</v>
      </c>
      <c r="G32" s="142" t="s">
        <v>26</v>
      </c>
      <c r="H32" s="141" t="s">
        <v>704</v>
      </c>
      <c r="I32" s="142" t="s">
        <v>552</v>
      </c>
      <c r="J32" s="142" t="s">
        <v>1203</v>
      </c>
      <c r="K32" s="144">
        <v>1355435000</v>
      </c>
      <c r="L32" s="144">
        <v>67771750</v>
      </c>
      <c r="M32" s="144">
        <v>0</v>
      </c>
      <c r="N32" s="144"/>
      <c r="O32" s="144">
        <v>1423206750</v>
      </c>
      <c r="P32" s="141" t="s">
        <v>706</v>
      </c>
      <c r="Q32" s="141" t="s">
        <v>707</v>
      </c>
      <c r="R32" s="142" t="s">
        <v>708</v>
      </c>
      <c r="S32" s="88" t="s">
        <v>682</v>
      </c>
      <c r="T32">
        <f t="shared" si="0"/>
        <v>10</v>
      </c>
    </row>
    <row r="33" spans="1:21" ht="60" x14ac:dyDescent="0.25">
      <c r="A33" s="87">
        <v>32</v>
      </c>
      <c r="B33" s="141" t="s">
        <v>701</v>
      </c>
      <c r="C33" s="142" t="s">
        <v>1192</v>
      </c>
      <c r="D33" s="143">
        <v>69089</v>
      </c>
      <c r="E33" s="141" t="s">
        <v>1054</v>
      </c>
      <c r="F33" s="141" t="s">
        <v>27</v>
      </c>
      <c r="G33" s="142" t="s">
        <v>26</v>
      </c>
      <c r="H33" s="141" t="s">
        <v>704</v>
      </c>
      <c r="I33" s="142" t="s">
        <v>552</v>
      </c>
      <c r="J33" s="142" t="s">
        <v>1203</v>
      </c>
      <c r="K33" s="144">
        <v>1775999260</v>
      </c>
      <c r="L33" s="144">
        <v>88799963</v>
      </c>
      <c r="M33" s="144">
        <v>0</v>
      </c>
      <c r="N33" s="144"/>
      <c r="O33" s="144">
        <v>1864799223</v>
      </c>
      <c r="P33" s="141" t="s">
        <v>706</v>
      </c>
      <c r="Q33" s="141" t="s">
        <v>707</v>
      </c>
      <c r="R33" s="142" t="s">
        <v>708</v>
      </c>
      <c r="S33" s="88" t="s">
        <v>682</v>
      </c>
      <c r="T33">
        <f t="shared" si="0"/>
        <v>10</v>
      </c>
    </row>
    <row r="34" spans="1:21" ht="60" x14ac:dyDescent="0.25">
      <c r="A34" s="87">
        <v>33</v>
      </c>
      <c r="B34" s="141" t="s">
        <v>701</v>
      </c>
      <c r="C34" s="142" t="s">
        <v>1192</v>
      </c>
      <c r="D34" s="143">
        <v>69122</v>
      </c>
      <c r="E34" s="141" t="s">
        <v>1056</v>
      </c>
      <c r="F34" s="141" t="s">
        <v>27</v>
      </c>
      <c r="G34" s="142" t="s">
        <v>26</v>
      </c>
      <c r="H34" s="141" t="s">
        <v>704</v>
      </c>
      <c r="I34" s="142" t="s">
        <v>552</v>
      </c>
      <c r="J34" s="142" t="s">
        <v>1203</v>
      </c>
      <c r="K34" s="144">
        <v>1484313600</v>
      </c>
      <c r="L34" s="144">
        <v>74215680</v>
      </c>
      <c r="M34" s="144">
        <v>0</v>
      </c>
      <c r="N34" s="144"/>
      <c r="O34" s="144">
        <v>1558529280</v>
      </c>
      <c r="P34" s="141" t="s">
        <v>706</v>
      </c>
      <c r="Q34" s="141" t="s">
        <v>707</v>
      </c>
      <c r="R34" s="142" t="s">
        <v>708</v>
      </c>
      <c r="S34" s="88" t="s">
        <v>682</v>
      </c>
      <c r="T34">
        <f t="shared" si="0"/>
        <v>10</v>
      </c>
    </row>
    <row r="35" spans="1:21" ht="60" x14ac:dyDescent="0.25">
      <c r="A35" s="87">
        <v>34</v>
      </c>
      <c r="B35" s="141" t="s">
        <v>701</v>
      </c>
      <c r="C35" s="142" t="s">
        <v>1192</v>
      </c>
      <c r="D35" s="143">
        <v>71326</v>
      </c>
      <c r="E35" s="141" t="s">
        <v>1072</v>
      </c>
      <c r="F35" s="141" t="s">
        <v>27</v>
      </c>
      <c r="G35" s="142" t="s">
        <v>26</v>
      </c>
      <c r="H35" s="141" t="s">
        <v>704</v>
      </c>
      <c r="I35" s="142" t="s">
        <v>552</v>
      </c>
      <c r="J35" s="142" t="s">
        <v>1203</v>
      </c>
      <c r="K35" s="144">
        <v>951320000</v>
      </c>
      <c r="L35" s="144">
        <v>47566000</v>
      </c>
      <c r="M35" s="144">
        <v>0</v>
      </c>
      <c r="N35" s="144"/>
      <c r="O35" s="144">
        <v>998886000</v>
      </c>
      <c r="P35" s="141" t="s">
        <v>706</v>
      </c>
      <c r="Q35" s="141" t="s">
        <v>707</v>
      </c>
      <c r="R35" s="142" t="s">
        <v>708</v>
      </c>
      <c r="S35" s="88" t="s">
        <v>682</v>
      </c>
      <c r="T35">
        <f t="shared" si="0"/>
        <v>10</v>
      </c>
    </row>
    <row r="36" spans="1:21" ht="60" x14ac:dyDescent="0.25">
      <c r="A36" s="87">
        <v>35</v>
      </c>
      <c r="B36" s="145" t="s">
        <v>701</v>
      </c>
      <c r="C36" s="146" t="s">
        <v>1192</v>
      </c>
      <c r="D36" s="147">
        <v>73055</v>
      </c>
      <c r="E36" s="145" t="s">
        <v>1083</v>
      </c>
      <c r="F36" s="145" t="s">
        <v>27</v>
      </c>
      <c r="G36" s="146" t="s">
        <v>26</v>
      </c>
      <c r="H36" s="145" t="s">
        <v>704</v>
      </c>
      <c r="I36" s="146" t="s">
        <v>552</v>
      </c>
      <c r="J36" s="146" t="s">
        <v>1203</v>
      </c>
      <c r="K36" s="148">
        <v>1351500000</v>
      </c>
      <c r="L36" s="148">
        <v>67575000</v>
      </c>
      <c r="M36" s="148">
        <v>0</v>
      </c>
      <c r="N36" s="148"/>
      <c r="O36" s="148">
        <v>1419075000</v>
      </c>
      <c r="P36" s="145" t="s">
        <v>706</v>
      </c>
      <c r="Q36" s="145" t="s">
        <v>707</v>
      </c>
      <c r="R36" s="146" t="s">
        <v>708</v>
      </c>
      <c r="S36" s="88" t="s">
        <v>682</v>
      </c>
      <c r="T36">
        <f t="shared" si="0"/>
        <v>11</v>
      </c>
    </row>
    <row r="37" spans="1:21" ht="60" x14ac:dyDescent="0.25">
      <c r="A37" s="87">
        <v>36</v>
      </c>
      <c r="B37" s="145" t="s">
        <v>701</v>
      </c>
      <c r="C37" s="146" t="s">
        <v>1192</v>
      </c>
      <c r="D37" s="147">
        <v>74947</v>
      </c>
      <c r="E37" s="145" t="s">
        <v>1096</v>
      </c>
      <c r="F37" s="145" t="s">
        <v>27</v>
      </c>
      <c r="G37" s="146" t="s">
        <v>26</v>
      </c>
      <c r="H37" s="145" t="s">
        <v>704</v>
      </c>
      <c r="I37" s="146" t="s">
        <v>552</v>
      </c>
      <c r="J37" s="146" t="s">
        <v>1203</v>
      </c>
      <c r="K37" s="148">
        <v>1357695000</v>
      </c>
      <c r="L37" s="148">
        <v>67884750</v>
      </c>
      <c r="M37" s="148">
        <v>0</v>
      </c>
      <c r="N37" s="148"/>
      <c r="O37" s="148">
        <v>1425579750</v>
      </c>
      <c r="P37" s="145" t="s">
        <v>706</v>
      </c>
      <c r="Q37" s="145" t="s">
        <v>707</v>
      </c>
      <c r="R37" s="146" t="s">
        <v>708</v>
      </c>
      <c r="S37" s="88" t="s">
        <v>682</v>
      </c>
      <c r="T37">
        <f t="shared" si="0"/>
        <v>11</v>
      </c>
    </row>
    <row r="38" spans="1:21" ht="60" x14ac:dyDescent="0.25">
      <c r="A38" s="87">
        <v>37</v>
      </c>
      <c r="B38" s="145" t="s">
        <v>701</v>
      </c>
      <c r="C38" s="146" t="s">
        <v>1192</v>
      </c>
      <c r="D38" s="147">
        <v>77866</v>
      </c>
      <c r="E38" s="145" t="s">
        <v>1114</v>
      </c>
      <c r="F38" s="145" t="s">
        <v>27</v>
      </c>
      <c r="G38" s="146" t="s">
        <v>26</v>
      </c>
      <c r="H38" s="145" t="s">
        <v>704</v>
      </c>
      <c r="I38" s="146" t="s">
        <v>552</v>
      </c>
      <c r="J38" s="146" t="s">
        <v>1203</v>
      </c>
      <c r="K38" s="148">
        <v>958496000</v>
      </c>
      <c r="L38" s="148">
        <v>47924800</v>
      </c>
      <c r="M38" s="148">
        <v>0</v>
      </c>
      <c r="N38" s="148"/>
      <c r="O38" s="148">
        <v>1006420800</v>
      </c>
      <c r="P38" s="145" t="s">
        <v>706</v>
      </c>
      <c r="Q38" s="145" t="s">
        <v>707</v>
      </c>
      <c r="R38" s="146" t="s">
        <v>708</v>
      </c>
      <c r="S38" s="88" t="s">
        <v>682</v>
      </c>
      <c r="T38">
        <f t="shared" si="0"/>
        <v>11</v>
      </c>
    </row>
    <row r="39" spans="1:21" ht="60" x14ac:dyDescent="0.25">
      <c r="A39" s="87">
        <v>38</v>
      </c>
      <c r="B39" s="149" t="s">
        <v>701</v>
      </c>
      <c r="C39" s="150" t="s">
        <v>1192</v>
      </c>
      <c r="D39" s="151">
        <v>82483</v>
      </c>
      <c r="E39" s="149" t="s">
        <v>1153</v>
      </c>
      <c r="F39" s="149" t="s">
        <v>27</v>
      </c>
      <c r="G39" s="150" t="s">
        <v>26</v>
      </c>
      <c r="H39" s="149" t="s">
        <v>704</v>
      </c>
      <c r="I39" s="150" t="s">
        <v>552</v>
      </c>
      <c r="J39" s="150" t="s">
        <v>1203</v>
      </c>
      <c r="K39" s="152">
        <v>2490184560</v>
      </c>
      <c r="L39" s="152">
        <v>124509228</v>
      </c>
      <c r="M39" s="152">
        <v>0</v>
      </c>
      <c r="N39" s="152"/>
      <c r="O39" s="152">
        <v>2614693788</v>
      </c>
      <c r="P39" s="149" t="s">
        <v>706</v>
      </c>
      <c r="Q39" s="149" t="s">
        <v>707</v>
      </c>
      <c r="R39" s="150" t="s">
        <v>708</v>
      </c>
      <c r="S39" s="88" t="s">
        <v>682</v>
      </c>
      <c r="T39">
        <f t="shared" si="0"/>
        <v>12</v>
      </c>
    </row>
    <row r="40" spans="1:21" ht="60" x14ac:dyDescent="0.25">
      <c r="A40" s="87">
        <v>39</v>
      </c>
      <c r="B40" s="149" t="s">
        <v>701</v>
      </c>
      <c r="C40" s="150" t="s">
        <v>1192</v>
      </c>
      <c r="D40" s="151">
        <v>85944</v>
      </c>
      <c r="E40" s="149" t="s">
        <v>1173</v>
      </c>
      <c r="F40" s="149" t="s">
        <v>27</v>
      </c>
      <c r="G40" s="150" t="s">
        <v>26</v>
      </c>
      <c r="H40" s="149" t="s">
        <v>704</v>
      </c>
      <c r="I40" s="150" t="s">
        <v>552</v>
      </c>
      <c r="J40" s="150" t="s">
        <v>1203</v>
      </c>
      <c r="K40" s="152">
        <v>2165596000</v>
      </c>
      <c r="L40" s="152">
        <v>108279800</v>
      </c>
      <c r="M40" s="152">
        <v>0</v>
      </c>
      <c r="N40" s="152"/>
      <c r="O40" s="152">
        <v>2273875800</v>
      </c>
      <c r="P40" s="149" t="s">
        <v>706</v>
      </c>
      <c r="Q40" s="149" t="s">
        <v>707</v>
      </c>
      <c r="R40" s="150" t="s">
        <v>708</v>
      </c>
      <c r="S40" s="88" t="s">
        <v>682</v>
      </c>
      <c r="T40">
        <f t="shared" si="0"/>
        <v>12</v>
      </c>
    </row>
    <row r="41" spans="1:21" ht="60" x14ac:dyDescent="0.25">
      <c r="A41" s="87">
        <v>40</v>
      </c>
      <c r="B41" s="149" t="s">
        <v>701</v>
      </c>
      <c r="C41" s="150" t="s">
        <v>1192</v>
      </c>
      <c r="D41" s="151">
        <v>86043</v>
      </c>
      <c r="E41" s="149" t="s">
        <v>1175</v>
      </c>
      <c r="F41" s="149" t="s">
        <v>27</v>
      </c>
      <c r="G41" s="150" t="s">
        <v>26</v>
      </c>
      <c r="H41" s="149" t="s">
        <v>704</v>
      </c>
      <c r="I41" s="150" t="s">
        <v>552</v>
      </c>
      <c r="J41" s="150" t="s">
        <v>1203</v>
      </c>
      <c r="K41" s="152">
        <v>576620800</v>
      </c>
      <c r="L41" s="152">
        <v>46129664</v>
      </c>
      <c r="M41" s="152">
        <v>0</v>
      </c>
      <c r="N41" s="152"/>
      <c r="O41" s="152">
        <v>622750464</v>
      </c>
      <c r="P41" s="149" t="s">
        <v>706</v>
      </c>
      <c r="Q41" s="149" t="s">
        <v>707</v>
      </c>
      <c r="R41" s="150" t="s">
        <v>708</v>
      </c>
      <c r="S41" s="88" t="s">
        <v>682</v>
      </c>
      <c r="T41">
        <f t="shared" si="0"/>
        <v>12</v>
      </c>
    </row>
    <row r="42" spans="1:21" ht="60" x14ac:dyDescent="0.25">
      <c r="A42" s="87">
        <v>41</v>
      </c>
      <c r="B42" s="87" t="s">
        <v>701</v>
      </c>
      <c r="C42" s="88" t="s">
        <v>702</v>
      </c>
      <c r="D42" s="89">
        <v>1</v>
      </c>
      <c r="E42" s="90" t="s">
        <v>703</v>
      </c>
      <c r="F42" s="87" t="s">
        <v>704</v>
      </c>
      <c r="G42" s="88" t="s">
        <v>552</v>
      </c>
      <c r="H42" s="87" t="s">
        <v>27</v>
      </c>
      <c r="I42" s="88" t="s">
        <v>26</v>
      </c>
      <c r="J42" s="88" t="s">
        <v>705</v>
      </c>
      <c r="K42" s="91">
        <v>878767011</v>
      </c>
      <c r="L42" s="91">
        <v>70301361</v>
      </c>
      <c r="M42" s="91">
        <v>0</v>
      </c>
      <c r="N42" s="91"/>
      <c r="O42" s="91">
        <v>949068372</v>
      </c>
      <c r="P42" s="91">
        <v>949068372</v>
      </c>
      <c r="Q42" s="87" t="s">
        <v>706</v>
      </c>
      <c r="R42" s="87" t="s">
        <v>707</v>
      </c>
      <c r="S42" s="88" t="s">
        <v>681</v>
      </c>
      <c r="T42">
        <f t="shared" si="0"/>
        <v>1</v>
      </c>
    </row>
    <row r="43" spans="1:21" ht="60" x14ac:dyDescent="0.25">
      <c r="A43" s="87">
        <v>42</v>
      </c>
      <c r="B43" s="87" t="s">
        <v>701</v>
      </c>
      <c r="C43" s="88" t="s">
        <v>702</v>
      </c>
      <c r="D43" s="89">
        <v>2</v>
      </c>
      <c r="E43" s="90" t="s">
        <v>711</v>
      </c>
      <c r="F43" s="87" t="s">
        <v>704</v>
      </c>
      <c r="G43" s="88" t="s">
        <v>552</v>
      </c>
      <c r="H43" s="87" t="s">
        <v>27</v>
      </c>
      <c r="I43" s="88" t="s">
        <v>26</v>
      </c>
      <c r="J43" s="88" t="s">
        <v>705</v>
      </c>
      <c r="K43" s="91">
        <v>2966442524</v>
      </c>
      <c r="L43" s="91">
        <v>237315402</v>
      </c>
      <c r="M43" s="91">
        <v>0</v>
      </c>
      <c r="N43" s="91"/>
      <c r="O43" s="91">
        <v>3203757926</v>
      </c>
      <c r="P43" s="91">
        <v>3203757926</v>
      </c>
      <c r="Q43" s="87" t="s">
        <v>706</v>
      </c>
      <c r="R43" s="87" t="s">
        <v>707</v>
      </c>
      <c r="S43" s="88" t="s">
        <v>681</v>
      </c>
      <c r="T43">
        <f t="shared" si="0"/>
        <v>1</v>
      </c>
    </row>
    <row r="44" spans="1:21" ht="60" x14ac:dyDescent="0.25">
      <c r="A44" s="87">
        <v>43</v>
      </c>
      <c r="B44" s="87" t="s">
        <v>701</v>
      </c>
      <c r="C44" s="88" t="s">
        <v>702</v>
      </c>
      <c r="D44" s="89">
        <v>3</v>
      </c>
      <c r="E44" s="90" t="s">
        <v>712</v>
      </c>
      <c r="F44" s="87" t="s">
        <v>704</v>
      </c>
      <c r="G44" s="88" t="s">
        <v>552</v>
      </c>
      <c r="H44" s="87" t="s">
        <v>27</v>
      </c>
      <c r="I44" s="88" t="s">
        <v>26</v>
      </c>
      <c r="J44" s="88" t="s">
        <v>705</v>
      </c>
      <c r="K44" s="91">
        <v>1655120291</v>
      </c>
      <c r="L44" s="91">
        <v>132409623</v>
      </c>
      <c r="M44" s="91">
        <v>0</v>
      </c>
      <c r="N44" s="91"/>
      <c r="O44" s="91">
        <v>1787529914</v>
      </c>
      <c r="P44" s="91">
        <v>1787529914</v>
      </c>
      <c r="Q44" s="87" t="s">
        <v>706</v>
      </c>
      <c r="R44" s="87" t="s">
        <v>707</v>
      </c>
      <c r="S44" s="88" t="s">
        <v>681</v>
      </c>
      <c r="T44">
        <f t="shared" si="0"/>
        <v>1</v>
      </c>
    </row>
    <row r="45" spans="1:21" ht="60" x14ac:dyDescent="0.25">
      <c r="A45" s="87">
        <v>44</v>
      </c>
      <c r="B45" s="87" t="s">
        <v>701</v>
      </c>
      <c r="C45" s="88" t="s">
        <v>702</v>
      </c>
      <c r="D45" s="89">
        <v>4</v>
      </c>
      <c r="E45" s="90" t="s">
        <v>714</v>
      </c>
      <c r="F45" s="87" t="s">
        <v>704</v>
      </c>
      <c r="G45" s="88" t="s">
        <v>552</v>
      </c>
      <c r="H45" s="87" t="s">
        <v>27</v>
      </c>
      <c r="I45" s="88" t="s">
        <v>26</v>
      </c>
      <c r="J45" s="88" t="s">
        <v>705</v>
      </c>
      <c r="K45" s="91">
        <v>2233638856</v>
      </c>
      <c r="L45" s="91">
        <v>178691108</v>
      </c>
      <c r="M45" s="91">
        <v>0</v>
      </c>
      <c r="N45" s="91"/>
      <c r="O45" s="91">
        <v>2412329964</v>
      </c>
      <c r="P45" s="91">
        <v>2412329964</v>
      </c>
      <c r="Q45" s="87" t="s">
        <v>706</v>
      </c>
      <c r="R45" s="87" t="s">
        <v>707</v>
      </c>
      <c r="S45" s="88" t="s">
        <v>681</v>
      </c>
      <c r="T45">
        <f t="shared" si="0"/>
        <v>1</v>
      </c>
    </row>
    <row r="46" spans="1:21" ht="60" x14ac:dyDescent="0.25">
      <c r="A46" s="87">
        <v>45</v>
      </c>
      <c r="B46" s="87" t="s">
        <v>701</v>
      </c>
      <c r="C46" s="88" t="s">
        <v>702</v>
      </c>
      <c r="D46" s="89">
        <v>5</v>
      </c>
      <c r="E46" s="90" t="s">
        <v>716</v>
      </c>
      <c r="F46" s="87" t="s">
        <v>704</v>
      </c>
      <c r="G46" s="88" t="s">
        <v>552</v>
      </c>
      <c r="H46" s="87" t="s">
        <v>27</v>
      </c>
      <c r="I46" s="88" t="s">
        <v>26</v>
      </c>
      <c r="J46" s="88" t="s">
        <v>705</v>
      </c>
      <c r="K46" s="91">
        <v>2342292339</v>
      </c>
      <c r="L46" s="91">
        <v>187383387</v>
      </c>
      <c r="M46" s="91">
        <v>0</v>
      </c>
      <c r="N46" s="91"/>
      <c r="O46" s="91">
        <v>2529675726</v>
      </c>
      <c r="P46" s="91">
        <v>2529675726</v>
      </c>
      <c r="Q46" s="87" t="s">
        <v>706</v>
      </c>
      <c r="R46" s="87" t="s">
        <v>707</v>
      </c>
      <c r="S46" s="88" t="s">
        <v>681</v>
      </c>
      <c r="T46">
        <f t="shared" si="0"/>
        <v>1</v>
      </c>
    </row>
    <row r="47" spans="1:21" ht="60" x14ac:dyDescent="0.25">
      <c r="A47" s="87">
        <v>46</v>
      </c>
      <c r="B47" s="87" t="s">
        <v>701</v>
      </c>
      <c r="C47" s="88" t="s">
        <v>702</v>
      </c>
      <c r="D47" s="89">
        <v>6</v>
      </c>
      <c r="E47" s="90" t="s">
        <v>717</v>
      </c>
      <c r="F47" s="87" t="s">
        <v>704</v>
      </c>
      <c r="G47" s="88" t="s">
        <v>552</v>
      </c>
      <c r="H47" s="87" t="s">
        <v>27</v>
      </c>
      <c r="I47" s="88" t="s">
        <v>26</v>
      </c>
      <c r="J47" s="88" t="s">
        <v>705</v>
      </c>
      <c r="K47" s="91">
        <v>1381614566</v>
      </c>
      <c r="L47" s="91">
        <v>110529165</v>
      </c>
      <c r="M47" s="91">
        <v>0</v>
      </c>
      <c r="N47" s="91"/>
      <c r="O47" s="91">
        <v>1492143731</v>
      </c>
      <c r="P47" s="91">
        <v>1492143731</v>
      </c>
      <c r="Q47" s="87" t="s">
        <v>706</v>
      </c>
      <c r="R47" s="87" t="s">
        <v>707</v>
      </c>
      <c r="S47" s="88" t="s">
        <v>681</v>
      </c>
      <c r="T47">
        <f t="shared" si="0"/>
        <v>1</v>
      </c>
    </row>
    <row r="48" spans="1:21" ht="60" x14ac:dyDescent="0.25">
      <c r="A48" s="87">
        <v>47</v>
      </c>
      <c r="B48" s="87" t="s">
        <v>701</v>
      </c>
      <c r="C48" s="88" t="s">
        <v>702</v>
      </c>
      <c r="D48" s="89">
        <v>7</v>
      </c>
      <c r="E48" s="90" t="s">
        <v>719</v>
      </c>
      <c r="F48" s="87" t="s">
        <v>704</v>
      </c>
      <c r="G48" s="88" t="s">
        <v>552</v>
      </c>
      <c r="H48" s="87" t="s">
        <v>27</v>
      </c>
      <c r="I48" s="88" t="s">
        <v>26</v>
      </c>
      <c r="J48" s="88" t="s">
        <v>705</v>
      </c>
      <c r="K48" s="91">
        <v>644478474</v>
      </c>
      <c r="L48" s="91">
        <v>51558278</v>
      </c>
      <c r="M48" s="91">
        <v>0</v>
      </c>
      <c r="N48" s="91"/>
      <c r="O48" s="91">
        <v>696036752</v>
      </c>
      <c r="P48" s="91">
        <v>696036752</v>
      </c>
      <c r="Q48" s="87" t="s">
        <v>706</v>
      </c>
      <c r="R48" s="87" t="s">
        <v>707</v>
      </c>
      <c r="S48" s="88" t="s">
        <v>681</v>
      </c>
      <c r="T48">
        <f t="shared" si="0"/>
        <v>2</v>
      </c>
      <c r="U48" s="54" t="s">
        <v>603</v>
      </c>
    </row>
    <row r="49" spans="1:22" ht="60" x14ac:dyDescent="0.25">
      <c r="A49" s="87">
        <v>48</v>
      </c>
      <c r="B49" s="87" t="s">
        <v>701</v>
      </c>
      <c r="C49" s="88" t="s">
        <v>702</v>
      </c>
      <c r="D49" s="89">
        <v>8</v>
      </c>
      <c r="E49" s="90" t="s">
        <v>721</v>
      </c>
      <c r="F49" s="87" t="s">
        <v>704</v>
      </c>
      <c r="G49" s="88" t="s">
        <v>552</v>
      </c>
      <c r="H49" s="87" t="s">
        <v>27</v>
      </c>
      <c r="I49" s="88" t="s">
        <v>26</v>
      </c>
      <c r="J49" s="88" t="s">
        <v>705</v>
      </c>
      <c r="K49" s="91">
        <v>442662439</v>
      </c>
      <c r="L49" s="91">
        <v>35412995</v>
      </c>
      <c r="M49" s="91">
        <v>0</v>
      </c>
      <c r="N49" s="91"/>
      <c r="O49" s="91">
        <v>478075434</v>
      </c>
      <c r="P49" s="91">
        <v>478075434</v>
      </c>
      <c r="Q49" s="87" t="s">
        <v>706</v>
      </c>
      <c r="R49" s="87" t="s">
        <v>707</v>
      </c>
      <c r="S49" s="88" t="s">
        <v>681</v>
      </c>
      <c r="T49">
        <f t="shared" si="0"/>
        <v>2</v>
      </c>
      <c r="U49" t="s">
        <v>1208</v>
      </c>
    </row>
    <row r="50" spans="1:22" ht="60" x14ac:dyDescent="0.25">
      <c r="A50" s="87">
        <v>49</v>
      </c>
      <c r="B50" s="87" t="s">
        <v>701</v>
      </c>
      <c r="C50" s="88" t="s">
        <v>702</v>
      </c>
      <c r="D50" s="89">
        <v>9</v>
      </c>
      <c r="E50" s="90" t="s">
        <v>722</v>
      </c>
      <c r="F50" s="87" t="s">
        <v>704</v>
      </c>
      <c r="G50" s="88" t="s">
        <v>552</v>
      </c>
      <c r="H50" s="87" t="s">
        <v>27</v>
      </c>
      <c r="I50" s="88" t="s">
        <v>26</v>
      </c>
      <c r="J50" s="88" t="s">
        <v>705</v>
      </c>
      <c r="K50" s="91">
        <v>456569496</v>
      </c>
      <c r="L50" s="91">
        <v>36525560</v>
      </c>
      <c r="M50" s="91">
        <v>0</v>
      </c>
      <c r="N50" s="91"/>
      <c r="O50" s="91">
        <v>493095056</v>
      </c>
      <c r="P50" s="91">
        <v>493095056</v>
      </c>
      <c r="Q50" s="87" t="s">
        <v>706</v>
      </c>
      <c r="R50" s="87" t="s">
        <v>707</v>
      </c>
      <c r="S50" s="88" t="s">
        <v>681</v>
      </c>
      <c r="T50">
        <f t="shared" si="0"/>
        <v>2</v>
      </c>
      <c r="U50" t="s">
        <v>1208</v>
      </c>
    </row>
    <row r="51" spans="1:22" ht="60" x14ac:dyDescent="0.25">
      <c r="A51" s="87">
        <v>50</v>
      </c>
      <c r="B51" s="87" t="s">
        <v>701</v>
      </c>
      <c r="C51" s="88" t="s">
        <v>702</v>
      </c>
      <c r="D51" s="89">
        <v>10</v>
      </c>
      <c r="E51" s="90" t="s">
        <v>724</v>
      </c>
      <c r="F51" s="87" t="s">
        <v>704</v>
      </c>
      <c r="G51" s="88" t="s">
        <v>552</v>
      </c>
      <c r="H51" s="87" t="s">
        <v>27</v>
      </c>
      <c r="I51" s="88" t="s">
        <v>26</v>
      </c>
      <c r="J51" s="88" t="s">
        <v>705</v>
      </c>
      <c r="K51" s="91">
        <v>448345100</v>
      </c>
      <c r="L51" s="91">
        <v>35867608</v>
      </c>
      <c r="M51" s="91">
        <v>0</v>
      </c>
      <c r="N51" s="91"/>
      <c r="O51" s="91">
        <v>484212708</v>
      </c>
      <c r="P51" s="91">
        <v>484212708</v>
      </c>
      <c r="Q51" s="87" t="s">
        <v>706</v>
      </c>
      <c r="R51" s="87" t="s">
        <v>707</v>
      </c>
      <c r="S51" s="88" t="s">
        <v>681</v>
      </c>
      <c r="T51">
        <f t="shared" si="0"/>
        <v>2</v>
      </c>
      <c r="U51" s="54" t="s">
        <v>601</v>
      </c>
    </row>
    <row r="52" spans="1:22" ht="60" x14ac:dyDescent="0.25">
      <c r="A52" s="87">
        <v>51</v>
      </c>
      <c r="B52" s="87" t="s">
        <v>701</v>
      </c>
      <c r="C52" s="88" t="s">
        <v>702</v>
      </c>
      <c r="D52" s="89">
        <v>11</v>
      </c>
      <c r="E52" s="90" t="s">
        <v>726</v>
      </c>
      <c r="F52" s="87" t="s">
        <v>704</v>
      </c>
      <c r="G52" s="88" t="s">
        <v>552</v>
      </c>
      <c r="H52" s="87" t="s">
        <v>27</v>
      </c>
      <c r="I52" s="88" t="s">
        <v>26</v>
      </c>
      <c r="J52" s="88" t="s">
        <v>705</v>
      </c>
      <c r="K52" s="91">
        <v>513479879</v>
      </c>
      <c r="L52" s="91">
        <v>41078390</v>
      </c>
      <c r="M52" s="91">
        <v>0</v>
      </c>
      <c r="N52" s="91"/>
      <c r="O52" s="91">
        <v>554558269</v>
      </c>
      <c r="P52" s="91">
        <v>554558269</v>
      </c>
      <c r="Q52" s="87" t="s">
        <v>706</v>
      </c>
      <c r="R52" s="87" t="s">
        <v>707</v>
      </c>
      <c r="S52" s="88" t="s">
        <v>681</v>
      </c>
      <c r="T52">
        <f t="shared" si="0"/>
        <v>2</v>
      </c>
      <c r="U52" t="s">
        <v>1209</v>
      </c>
    </row>
    <row r="53" spans="1:22" ht="60" x14ac:dyDescent="0.25">
      <c r="A53" s="87">
        <v>52</v>
      </c>
      <c r="B53" s="87" t="s">
        <v>701</v>
      </c>
      <c r="C53" s="88" t="s">
        <v>702</v>
      </c>
      <c r="D53" s="89">
        <v>12</v>
      </c>
      <c r="E53" s="90" t="s">
        <v>727</v>
      </c>
      <c r="F53" s="87" t="s">
        <v>704</v>
      </c>
      <c r="G53" s="88" t="s">
        <v>552</v>
      </c>
      <c r="H53" s="87" t="s">
        <v>27</v>
      </c>
      <c r="I53" s="88" t="s">
        <v>26</v>
      </c>
      <c r="J53" s="88" t="s">
        <v>705</v>
      </c>
      <c r="K53" s="91">
        <v>528995444</v>
      </c>
      <c r="L53" s="91">
        <v>42319636</v>
      </c>
      <c r="M53" s="91">
        <v>0</v>
      </c>
      <c r="N53" s="91"/>
      <c r="O53" s="91">
        <v>571315080</v>
      </c>
      <c r="P53" s="91">
        <v>571315080</v>
      </c>
      <c r="Q53" s="87" t="s">
        <v>706</v>
      </c>
      <c r="R53" s="87" t="s">
        <v>707</v>
      </c>
      <c r="S53" s="88" t="s">
        <v>681</v>
      </c>
      <c r="T53">
        <f t="shared" si="0"/>
        <v>2</v>
      </c>
      <c r="U53" t="s">
        <v>1210</v>
      </c>
    </row>
    <row r="54" spans="1:22" ht="60" x14ac:dyDescent="0.25">
      <c r="A54" s="87">
        <v>53</v>
      </c>
      <c r="B54" s="87" t="s">
        <v>701</v>
      </c>
      <c r="C54" s="88" t="s">
        <v>702</v>
      </c>
      <c r="D54" s="89">
        <v>13</v>
      </c>
      <c r="E54" s="90" t="s">
        <v>729</v>
      </c>
      <c r="F54" s="87" t="s">
        <v>704</v>
      </c>
      <c r="G54" s="88" t="s">
        <v>552</v>
      </c>
      <c r="H54" s="87" t="s">
        <v>27</v>
      </c>
      <c r="I54" s="88" t="s">
        <v>26</v>
      </c>
      <c r="J54" s="88" t="s">
        <v>705</v>
      </c>
      <c r="K54" s="91">
        <v>327716883</v>
      </c>
      <c r="L54" s="91">
        <v>26217351</v>
      </c>
      <c r="M54" s="91">
        <v>0</v>
      </c>
      <c r="N54" s="91"/>
      <c r="O54" s="91">
        <v>353934234</v>
      </c>
      <c r="P54" s="91">
        <v>353934234</v>
      </c>
      <c r="Q54" s="87" t="s">
        <v>706</v>
      </c>
      <c r="R54" s="87" t="s">
        <v>707</v>
      </c>
      <c r="S54" s="88" t="s">
        <v>681</v>
      </c>
      <c r="T54">
        <f t="shared" si="0"/>
        <v>2</v>
      </c>
      <c r="U54" s="54" t="s">
        <v>599</v>
      </c>
    </row>
    <row r="55" spans="1:22" ht="60" x14ac:dyDescent="0.25">
      <c r="A55" s="87">
        <v>54</v>
      </c>
      <c r="B55" s="87" t="s">
        <v>701</v>
      </c>
      <c r="C55" s="88" t="s">
        <v>702</v>
      </c>
      <c r="D55" s="89">
        <v>14</v>
      </c>
      <c r="E55" s="90" t="s">
        <v>731</v>
      </c>
      <c r="F55" s="87" t="s">
        <v>704</v>
      </c>
      <c r="G55" s="88" t="s">
        <v>552</v>
      </c>
      <c r="H55" s="87" t="s">
        <v>27</v>
      </c>
      <c r="I55" s="88" t="s">
        <v>26</v>
      </c>
      <c r="J55" s="88" t="s">
        <v>705</v>
      </c>
      <c r="K55" s="91">
        <v>498143849</v>
      </c>
      <c r="L55" s="91">
        <v>39851508</v>
      </c>
      <c r="M55" s="91">
        <v>0</v>
      </c>
      <c r="N55" s="91"/>
      <c r="O55" s="91">
        <v>537995357</v>
      </c>
      <c r="P55" s="91">
        <v>537995357</v>
      </c>
      <c r="Q55" s="87" t="s">
        <v>706</v>
      </c>
      <c r="R55" s="87" t="s">
        <v>707</v>
      </c>
      <c r="S55" s="88" t="s">
        <v>681</v>
      </c>
      <c r="T55">
        <f t="shared" si="0"/>
        <v>2</v>
      </c>
      <c r="U55" s="54" t="s">
        <v>597</v>
      </c>
    </row>
    <row r="56" spans="1:22" ht="60" x14ac:dyDescent="0.25">
      <c r="A56" s="87">
        <v>55</v>
      </c>
      <c r="B56" s="87" t="s">
        <v>701</v>
      </c>
      <c r="C56" s="88" t="s">
        <v>702</v>
      </c>
      <c r="D56" s="89">
        <v>15</v>
      </c>
      <c r="E56" s="90" t="s">
        <v>732</v>
      </c>
      <c r="F56" s="87" t="s">
        <v>704</v>
      </c>
      <c r="G56" s="88" t="s">
        <v>552</v>
      </c>
      <c r="H56" s="87" t="s">
        <v>27</v>
      </c>
      <c r="I56" s="88" t="s">
        <v>26</v>
      </c>
      <c r="J56" s="88" t="s">
        <v>705</v>
      </c>
      <c r="K56" s="91">
        <v>512256628</v>
      </c>
      <c r="L56" s="91">
        <v>40980530</v>
      </c>
      <c r="M56" s="91">
        <v>0</v>
      </c>
      <c r="N56" s="91"/>
      <c r="O56" s="91">
        <v>553237158</v>
      </c>
      <c r="P56" s="91">
        <v>553237158</v>
      </c>
      <c r="Q56" s="87" t="s">
        <v>706</v>
      </c>
      <c r="R56" s="87" t="s">
        <v>707</v>
      </c>
      <c r="S56" s="88" t="s">
        <v>681</v>
      </c>
      <c r="T56">
        <f t="shared" si="0"/>
        <v>2</v>
      </c>
      <c r="U56" s="54" t="s">
        <v>595</v>
      </c>
    </row>
    <row r="57" spans="1:22" ht="60" x14ac:dyDescent="0.25">
      <c r="A57" s="87">
        <v>56</v>
      </c>
      <c r="B57" s="87" t="s">
        <v>701</v>
      </c>
      <c r="C57" s="88" t="s">
        <v>702</v>
      </c>
      <c r="D57" s="89">
        <v>16</v>
      </c>
      <c r="E57" s="90" t="s">
        <v>734</v>
      </c>
      <c r="F57" s="87" t="s">
        <v>704</v>
      </c>
      <c r="G57" s="88" t="s">
        <v>552</v>
      </c>
      <c r="H57" s="87" t="s">
        <v>27</v>
      </c>
      <c r="I57" s="88" t="s">
        <v>26</v>
      </c>
      <c r="J57" s="88" t="s">
        <v>705</v>
      </c>
      <c r="K57" s="91">
        <v>490981783</v>
      </c>
      <c r="L57" s="91">
        <v>39278543</v>
      </c>
      <c r="M57" s="91">
        <v>0</v>
      </c>
      <c r="N57" s="91"/>
      <c r="O57" s="91">
        <v>530260326</v>
      </c>
      <c r="P57" s="91">
        <v>530260326</v>
      </c>
      <c r="Q57" s="87" t="s">
        <v>706</v>
      </c>
      <c r="R57" s="87" t="s">
        <v>707</v>
      </c>
      <c r="S57" s="88" t="s">
        <v>681</v>
      </c>
      <c r="T57">
        <f t="shared" si="0"/>
        <v>2</v>
      </c>
      <c r="U57" t="s">
        <v>1211</v>
      </c>
    </row>
    <row r="58" spans="1:22" ht="60" x14ac:dyDescent="0.25">
      <c r="A58" s="87">
        <v>57</v>
      </c>
      <c r="B58" s="87" t="s">
        <v>701</v>
      </c>
      <c r="C58" s="88" t="s">
        <v>702</v>
      </c>
      <c r="D58" s="89">
        <v>17</v>
      </c>
      <c r="E58" s="90" t="s">
        <v>736</v>
      </c>
      <c r="F58" s="87" t="s">
        <v>704</v>
      </c>
      <c r="G58" s="88" t="s">
        <v>552</v>
      </c>
      <c r="H58" s="87" t="s">
        <v>27</v>
      </c>
      <c r="I58" s="88" t="s">
        <v>26</v>
      </c>
      <c r="J58" s="88" t="s">
        <v>705</v>
      </c>
      <c r="K58" s="91">
        <v>554533700</v>
      </c>
      <c r="L58" s="91">
        <v>44362696</v>
      </c>
      <c r="M58" s="91">
        <v>0</v>
      </c>
      <c r="N58" s="91"/>
      <c r="O58" s="91">
        <v>598896396</v>
      </c>
      <c r="P58" s="91">
        <v>598896396</v>
      </c>
      <c r="Q58" s="87" t="s">
        <v>706</v>
      </c>
      <c r="R58" s="87" t="s">
        <v>707</v>
      </c>
      <c r="S58" s="88" t="s">
        <v>681</v>
      </c>
      <c r="T58">
        <f t="shared" si="0"/>
        <v>2</v>
      </c>
      <c r="U58" s="70" t="s">
        <v>1224</v>
      </c>
      <c r="V58" s="159"/>
    </row>
    <row r="59" spans="1:22" ht="60" x14ac:dyDescent="0.25">
      <c r="A59" s="87">
        <v>58</v>
      </c>
      <c r="B59" s="87" t="s">
        <v>701</v>
      </c>
      <c r="C59" s="88" t="s">
        <v>702</v>
      </c>
      <c r="D59" s="89">
        <v>18</v>
      </c>
      <c r="E59" s="90" t="s">
        <v>737</v>
      </c>
      <c r="F59" s="87" t="s">
        <v>704</v>
      </c>
      <c r="G59" s="88" t="s">
        <v>552</v>
      </c>
      <c r="H59" s="87" t="s">
        <v>27</v>
      </c>
      <c r="I59" s="88" t="s">
        <v>26</v>
      </c>
      <c r="J59" s="88" t="s">
        <v>705</v>
      </c>
      <c r="K59" s="91">
        <v>577456854</v>
      </c>
      <c r="L59" s="91">
        <v>46196548</v>
      </c>
      <c r="M59" s="91">
        <v>0</v>
      </c>
      <c r="N59" s="91"/>
      <c r="O59" s="91">
        <v>623653402</v>
      </c>
      <c r="P59" s="91">
        <v>623653402</v>
      </c>
      <c r="Q59" s="87" t="s">
        <v>706</v>
      </c>
      <c r="R59" s="87" t="s">
        <v>707</v>
      </c>
      <c r="S59" s="88" t="s">
        <v>681</v>
      </c>
      <c r="T59">
        <f t="shared" si="0"/>
        <v>2</v>
      </c>
      <c r="U59" t="s">
        <v>1212</v>
      </c>
    </row>
    <row r="60" spans="1:22" ht="60" x14ac:dyDescent="0.25">
      <c r="A60" s="87">
        <v>59</v>
      </c>
      <c r="B60" s="87" t="s">
        <v>701</v>
      </c>
      <c r="C60" s="88" t="s">
        <v>702</v>
      </c>
      <c r="D60" s="89">
        <v>19</v>
      </c>
      <c r="E60" s="90" t="s">
        <v>739</v>
      </c>
      <c r="F60" s="87" t="s">
        <v>704</v>
      </c>
      <c r="G60" s="88" t="s">
        <v>552</v>
      </c>
      <c r="H60" s="87" t="s">
        <v>27</v>
      </c>
      <c r="I60" s="88" t="s">
        <v>26</v>
      </c>
      <c r="J60" s="88" t="s">
        <v>705</v>
      </c>
      <c r="K60" s="91">
        <v>347108748</v>
      </c>
      <c r="L60" s="91">
        <v>27768700</v>
      </c>
      <c r="M60" s="91">
        <v>0</v>
      </c>
      <c r="N60" s="91"/>
      <c r="O60" s="91">
        <v>374877448</v>
      </c>
      <c r="P60" s="91">
        <v>374877448</v>
      </c>
      <c r="Q60" s="87" t="s">
        <v>706</v>
      </c>
      <c r="R60" s="87" t="s">
        <v>707</v>
      </c>
      <c r="S60" s="88" t="s">
        <v>681</v>
      </c>
      <c r="T60">
        <f t="shared" si="0"/>
        <v>2</v>
      </c>
      <c r="U60" t="s">
        <v>1212</v>
      </c>
    </row>
    <row r="61" spans="1:22" ht="60" x14ac:dyDescent="0.25">
      <c r="A61" s="87">
        <v>60</v>
      </c>
      <c r="B61" s="87" t="s">
        <v>701</v>
      </c>
      <c r="C61" s="88" t="s">
        <v>702</v>
      </c>
      <c r="D61" s="89">
        <v>20</v>
      </c>
      <c r="E61" s="90" t="s">
        <v>741</v>
      </c>
      <c r="F61" s="87" t="s">
        <v>704</v>
      </c>
      <c r="G61" s="88" t="s">
        <v>552</v>
      </c>
      <c r="H61" s="87" t="s">
        <v>27</v>
      </c>
      <c r="I61" s="88" t="s">
        <v>26</v>
      </c>
      <c r="J61" s="88" t="s">
        <v>705</v>
      </c>
      <c r="K61" s="91">
        <v>464533071</v>
      </c>
      <c r="L61" s="91">
        <v>37162646</v>
      </c>
      <c r="M61" s="91">
        <v>0</v>
      </c>
      <c r="N61" s="91"/>
      <c r="O61" s="91">
        <v>501695717</v>
      </c>
      <c r="P61" s="91">
        <v>501695717</v>
      </c>
      <c r="Q61" s="87" t="s">
        <v>706</v>
      </c>
      <c r="R61" s="87" t="s">
        <v>707</v>
      </c>
      <c r="S61" s="88" t="s">
        <v>681</v>
      </c>
      <c r="T61">
        <f t="shared" si="0"/>
        <v>2</v>
      </c>
      <c r="U61" s="54" t="s">
        <v>585</v>
      </c>
    </row>
    <row r="62" spans="1:22" ht="60" x14ac:dyDescent="0.25">
      <c r="A62" s="87">
        <v>61</v>
      </c>
      <c r="B62" s="87" t="s">
        <v>701</v>
      </c>
      <c r="C62" s="88" t="s">
        <v>702</v>
      </c>
      <c r="D62" s="89">
        <v>21</v>
      </c>
      <c r="E62" s="90" t="s">
        <v>742</v>
      </c>
      <c r="F62" s="87" t="s">
        <v>704</v>
      </c>
      <c r="G62" s="88" t="s">
        <v>552</v>
      </c>
      <c r="H62" s="87" t="s">
        <v>27</v>
      </c>
      <c r="I62" s="88" t="s">
        <v>26</v>
      </c>
      <c r="J62" s="88" t="s">
        <v>705</v>
      </c>
      <c r="K62" s="91">
        <v>288953494</v>
      </c>
      <c r="L62" s="91">
        <v>23116280</v>
      </c>
      <c r="M62" s="91">
        <v>0</v>
      </c>
      <c r="N62" s="91"/>
      <c r="O62" s="91">
        <v>312069774</v>
      </c>
      <c r="P62" s="91">
        <v>312069774</v>
      </c>
      <c r="Q62" s="87" t="s">
        <v>706</v>
      </c>
      <c r="R62" s="87" t="s">
        <v>707</v>
      </c>
      <c r="S62" s="88" t="s">
        <v>681</v>
      </c>
      <c r="T62">
        <f t="shared" si="0"/>
        <v>2</v>
      </c>
      <c r="U62" s="54" t="s">
        <v>587</v>
      </c>
    </row>
    <row r="63" spans="1:22" ht="60" x14ac:dyDescent="0.25">
      <c r="A63" s="87">
        <v>62</v>
      </c>
      <c r="B63" s="87" t="s">
        <v>701</v>
      </c>
      <c r="C63" s="88" t="s">
        <v>702</v>
      </c>
      <c r="D63" s="89">
        <v>22</v>
      </c>
      <c r="E63" s="90" t="s">
        <v>744</v>
      </c>
      <c r="F63" s="87" t="s">
        <v>704</v>
      </c>
      <c r="G63" s="88" t="s">
        <v>552</v>
      </c>
      <c r="H63" s="87" t="s">
        <v>27</v>
      </c>
      <c r="I63" s="88" t="s">
        <v>26</v>
      </c>
      <c r="J63" s="88" t="s">
        <v>705</v>
      </c>
      <c r="K63" s="91">
        <v>293563076</v>
      </c>
      <c r="L63" s="91">
        <v>23485046</v>
      </c>
      <c r="M63" s="91">
        <v>0</v>
      </c>
      <c r="N63" s="91"/>
      <c r="O63" s="91">
        <v>317048122</v>
      </c>
      <c r="P63" s="91">
        <v>317048122</v>
      </c>
      <c r="Q63" s="87" t="s">
        <v>706</v>
      </c>
      <c r="R63" s="87" t="s">
        <v>707</v>
      </c>
      <c r="S63" s="88" t="s">
        <v>681</v>
      </c>
      <c r="T63">
        <f t="shared" si="0"/>
        <v>3</v>
      </c>
      <c r="U63" s="54" t="s">
        <v>583</v>
      </c>
    </row>
    <row r="64" spans="1:22" ht="60" x14ac:dyDescent="0.25">
      <c r="A64" s="87">
        <v>63</v>
      </c>
      <c r="B64" s="87" t="s">
        <v>701</v>
      </c>
      <c r="C64" s="88" t="s">
        <v>702</v>
      </c>
      <c r="D64" s="89">
        <v>23</v>
      </c>
      <c r="E64" s="90" t="s">
        <v>746</v>
      </c>
      <c r="F64" s="87" t="s">
        <v>704</v>
      </c>
      <c r="G64" s="88" t="s">
        <v>552</v>
      </c>
      <c r="H64" s="87" t="s">
        <v>27</v>
      </c>
      <c r="I64" s="88" t="s">
        <v>26</v>
      </c>
      <c r="J64" s="88" t="s">
        <v>705</v>
      </c>
      <c r="K64" s="91">
        <v>265612456</v>
      </c>
      <c r="L64" s="91">
        <v>21248996</v>
      </c>
      <c r="M64" s="91">
        <v>0</v>
      </c>
      <c r="N64" s="91"/>
      <c r="O64" s="91">
        <v>286861452</v>
      </c>
      <c r="P64" s="91">
        <v>286861452</v>
      </c>
      <c r="Q64" s="87" t="s">
        <v>706</v>
      </c>
      <c r="R64" s="87" t="s">
        <v>707</v>
      </c>
      <c r="S64" s="88" t="s">
        <v>681</v>
      </c>
      <c r="T64">
        <f t="shared" si="0"/>
        <v>3</v>
      </c>
      <c r="U64" s="54" t="s">
        <v>583</v>
      </c>
    </row>
    <row r="65" spans="1:21" ht="60" x14ac:dyDescent="0.25">
      <c r="A65" s="87">
        <v>64</v>
      </c>
      <c r="B65" s="87" t="s">
        <v>701</v>
      </c>
      <c r="C65" s="88" t="s">
        <v>702</v>
      </c>
      <c r="D65" s="89">
        <v>24</v>
      </c>
      <c r="E65" s="90" t="s">
        <v>747</v>
      </c>
      <c r="F65" s="87" t="s">
        <v>704</v>
      </c>
      <c r="G65" s="88" t="s">
        <v>552</v>
      </c>
      <c r="H65" s="87" t="s">
        <v>27</v>
      </c>
      <c r="I65" s="88" t="s">
        <v>26</v>
      </c>
      <c r="J65" s="88" t="s">
        <v>705</v>
      </c>
      <c r="K65" s="91">
        <v>192676267</v>
      </c>
      <c r="L65" s="91">
        <v>15414101</v>
      </c>
      <c r="M65" s="91">
        <v>0</v>
      </c>
      <c r="N65" s="91"/>
      <c r="O65" s="91">
        <v>208090368</v>
      </c>
      <c r="P65" s="91">
        <v>208090368</v>
      </c>
      <c r="Q65" s="87" t="s">
        <v>706</v>
      </c>
      <c r="R65" s="87" t="s">
        <v>707</v>
      </c>
      <c r="S65" s="88" t="s">
        <v>681</v>
      </c>
      <c r="T65">
        <f t="shared" si="0"/>
        <v>3</v>
      </c>
      <c r="U65" s="54" t="s">
        <v>581</v>
      </c>
    </row>
    <row r="66" spans="1:21" ht="60" x14ac:dyDescent="0.25">
      <c r="A66" s="87">
        <v>65</v>
      </c>
      <c r="B66" s="87" t="s">
        <v>701</v>
      </c>
      <c r="C66" s="88" t="s">
        <v>702</v>
      </c>
      <c r="D66" s="89">
        <v>25</v>
      </c>
      <c r="E66" s="90" t="s">
        <v>749</v>
      </c>
      <c r="F66" s="87" t="s">
        <v>704</v>
      </c>
      <c r="G66" s="88" t="s">
        <v>552</v>
      </c>
      <c r="H66" s="87" t="s">
        <v>27</v>
      </c>
      <c r="I66" s="88" t="s">
        <v>26</v>
      </c>
      <c r="J66" s="88" t="s">
        <v>705</v>
      </c>
      <c r="K66" s="91">
        <v>159169424</v>
      </c>
      <c r="L66" s="91">
        <v>12733554</v>
      </c>
      <c r="M66" s="91">
        <v>0</v>
      </c>
      <c r="N66" s="91"/>
      <c r="O66" s="91">
        <v>171902978</v>
      </c>
      <c r="P66" s="91">
        <v>171902978</v>
      </c>
      <c r="Q66" s="87" t="s">
        <v>706</v>
      </c>
      <c r="R66" s="87" t="s">
        <v>707</v>
      </c>
      <c r="S66" s="88" t="s">
        <v>681</v>
      </c>
      <c r="T66">
        <f t="shared" si="0"/>
        <v>3</v>
      </c>
      <c r="U66" t="s">
        <v>1213</v>
      </c>
    </row>
    <row r="67" spans="1:21" ht="60" x14ac:dyDescent="0.25">
      <c r="A67" s="87">
        <v>66</v>
      </c>
      <c r="B67" s="87" t="s">
        <v>701</v>
      </c>
      <c r="C67" s="88" t="s">
        <v>702</v>
      </c>
      <c r="D67" s="89">
        <v>26</v>
      </c>
      <c r="E67" s="90" t="s">
        <v>751</v>
      </c>
      <c r="F67" s="87" t="s">
        <v>704</v>
      </c>
      <c r="G67" s="88" t="s">
        <v>552</v>
      </c>
      <c r="H67" s="87" t="s">
        <v>27</v>
      </c>
      <c r="I67" s="88" t="s">
        <v>26</v>
      </c>
      <c r="J67" s="88" t="s">
        <v>705</v>
      </c>
      <c r="K67" s="91">
        <v>276203365</v>
      </c>
      <c r="L67" s="91">
        <v>22096269</v>
      </c>
      <c r="M67" s="91">
        <v>0</v>
      </c>
      <c r="N67" s="91"/>
      <c r="O67" s="91">
        <v>298299634</v>
      </c>
      <c r="P67" s="91">
        <v>298299634</v>
      </c>
      <c r="Q67" s="87" t="s">
        <v>706</v>
      </c>
      <c r="R67" s="87" t="s">
        <v>707</v>
      </c>
      <c r="S67" s="88" t="s">
        <v>681</v>
      </c>
      <c r="T67">
        <f t="shared" ref="T67:T130" si="1">MONTH(E67)</f>
        <v>3</v>
      </c>
      <c r="U67" t="s">
        <v>1213</v>
      </c>
    </row>
    <row r="68" spans="1:21" ht="60" x14ac:dyDescent="0.25">
      <c r="A68" s="87">
        <v>67</v>
      </c>
      <c r="B68" s="87" t="s">
        <v>701</v>
      </c>
      <c r="C68" s="88" t="s">
        <v>702</v>
      </c>
      <c r="D68" s="89">
        <v>27</v>
      </c>
      <c r="E68" s="90" t="s">
        <v>751</v>
      </c>
      <c r="F68" s="87" t="s">
        <v>704</v>
      </c>
      <c r="G68" s="88" t="s">
        <v>552</v>
      </c>
      <c r="H68" s="87" t="s">
        <v>27</v>
      </c>
      <c r="I68" s="88" t="s">
        <v>26</v>
      </c>
      <c r="J68" s="88" t="s">
        <v>705</v>
      </c>
      <c r="K68" s="91">
        <v>169617316</v>
      </c>
      <c r="L68" s="91">
        <v>13569385</v>
      </c>
      <c r="M68" s="91">
        <v>0</v>
      </c>
      <c r="N68" s="91"/>
      <c r="O68" s="91">
        <v>183186701</v>
      </c>
      <c r="P68" s="91">
        <v>183186701</v>
      </c>
      <c r="Q68" s="87" t="s">
        <v>706</v>
      </c>
      <c r="R68" s="87" t="s">
        <v>707</v>
      </c>
      <c r="S68" s="88" t="s">
        <v>681</v>
      </c>
      <c r="T68">
        <f t="shared" si="1"/>
        <v>3</v>
      </c>
      <c r="U68" t="s">
        <v>1214</v>
      </c>
    </row>
    <row r="69" spans="1:21" ht="60" x14ac:dyDescent="0.25">
      <c r="A69" s="87">
        <v>68</v>
      </c>
      <c r="B69" s="87" t="s">
        <v>701</v>
      </c>
      <c r="C69" s="88" t="s">
        <v>702</v>
      </c>
      <c r="D69" s="89">
        <v>28</v>
      </c>
      <c r="E69" s="90" t="s">
        <v>753</v>
      </c>
      <c r="F69" s="87" t="s">
        <v>704</v>
      </c>
      <c r="G69" s="88" t="s">
        <v>552</v>
      </c>
      <c r="H69" s="87" t="s">
        <v>27</v>
      </c>
      <c r="I69" s="88" t="s">
        <v>26</v>
      </c>
      <c r="J69" s="88" t="s">
        <v>705</v>
      </c>
      <c r="K69" s="91">
        <v>178200705</v>
      </c>
      <c r="L69" s="91">
        <v>14256056</v>
      </c>
      <c r="M69" s="91">
        <v>0</v>
      </c>
      <c r="N69" s="91"/>
      <c r="O69" s="91">
        <v>192456761</v>
      </c>
      <c r="P69" s="91">
        <v>192456761</v>
      </c>
      <c r="Q69" s="87" t="s">
        <v>706</v>
      </c>
      <c r="R69" s="87" t="s">
        <v>707</v>
      </c>
      <c r="S69" s="88" t="s">
        <v>681</v>
      </c>
      <c r="T69">
        <f t="shared" si="1"/>
        <v>3</v>
      </c>
      <c r="U69" t="s">
        <v>1214</v>
      </c>
    </row>
    <row r="70" spans="1:21" ht="60" x14ac:dyDescent="0.25">
      <c r="A70" s="87">
        <v>69</v>
      </c>
      <c r="B70" s="87" t="s">
        <v>701</v>
      </c>
      <c r="C70" s="88" t="s">
        <v>702</v>
      </c>
      <c r="D70" s="89">
        <v>29</v>
      </c>
      <c r="E70" s="90" t="s">
        <v>755</v>
      </c>
      <c r="F70" s="87" t="s">
        <v>704</v>
      </c>
      <c r="G70" s="88" t="s">
        <v>552</v>
      </c>
      <c r="H70" s="87" t="s">
        <v>27</v>
      </c>
      <c r="I70" s="88" t="s">
        <v>26</v>
      </c>
      <c r="J70" s="88" t="s">
        <v>705</v>
      </c>
      <c r="K70" s="91">
        <v>217011646</v>
      </c>
      <c r="L70" s="91">
        <v>17360932</v>
      </c>
      <c r="M70" s="91">
        <v>0</v>
      </c>
      <c r="N70" s="91"/>
      <c r="O70" s="91">
        <v>234372578</v>
      </c>
      <c r="P70" s="91">
        <v>234372578</v>
      </c>
      <c r="Q70" s="87" t="s">
        <v>706</v>
      </c>
      <c r="R70" s="87" t="s">
        <v>707</v>
      </c>
      <c r="S70" s="88" t="s">
        <v>681</v>
      </c>
      <c r="T70">
        <f t="shared" si="1"/>
        <v>3</v>
      </c>
      <c r="U70" t="s">
        <v>1214</v>
      </c>
    </row>
    <row r="71" spans="1:21" ht="60" x14ac:dyDescent="0.25">
      <c r="A71" s="87">
        <v>70</v>
      </c>
      <c r="B71" s="87" t="s">
        <v>701</v>
      </c>
      <c r="C71" s="88" t="s">
        <v>702</v>
      </c>
      <c r="D71" s="89">
        <v>30</v>
      </c>
      <c r="E71" s="90" t="s">
        <v>756</v>
      </c>
      <c r="F71" s="87" t="s">
        <v>704</v>
      </c>
      <c r="G71" s="88" t="s">
        <v>552</v>
      </c>
      <c r="H71" s="87" t="s">
        <v>27</v>
      </c>
      <c r="I71" s="88" t="s">
        <v>26</v>
      </c>
      <c r="J71" s="88" t="s">
        <v>705</v>
      </c>
      <c r="K71" s="91">
        <v>200645994</v>
      </c>
      <c r="L71" s="91">
        <v>16051680</v>
      </c>
      <c r="M71" s="91">
        <v>0</v>
      </c>
      <c r="N71" s="91"/>
      <c r="O71" s="91">
        <v>216697674</v>
      </c>
      <c r="P71" s="91">
        <v>216697674</v>
      </c>
      <c r="Q71" s="87" t="s">
        <v>706</v>
      </c>
      <c r="R71" s="87" t="s">
        <v>707</v>
      </c>
      <c r="S71" s="88" t="s">
        <v>681</v>
      </c>
      <c r="T71">
        <f t="shared" si="1"/>
        <v>3</v>
      </c>
      <c r="U71" t="s">
        <v>1214</v>
      </c>
    </row>
    <row r="72" spans="1:21" ht="60" x14ac:dyDescent="0.25">
      <c r="A72" s="87">
        <v>71</v>
      </c>
      <c r="B72" s="87" t="s">
        <v>701</v>
      </c>
      <c r="C72" s="88" t="s">
        <v>702</v>
      </c>
      <c r="D72" s="89">
        <v>31</v>
      </c>
      <c r="E72" s="90" t="s">
        <v>758</v>
      </c>
      <c r="F72" s="87" t="s">
        <v>704</v>
      </c>
      <c r="G72" s="88" t="s">
        <v>552</v>
      </c>
      <c r="H72" s="87" t="s">
        <v>27</v>
      </c>
      <c r="I72" s="88" t="s">
        <v>26</v>
      </c>
      <c r="J72" s="88" t="s">
        <v>705</v>
      </c>
      <c r="K72" s="91">
        <v>400374695</v>
      </c>
      <c r="L72" s="91">
        <v>32029976</v>
      </c>
      <c r="M72" s="91">
        <v>0</v>
      </c>
      <c r="N72" s="91"/>
      <c r="O72" s="91">
        <v>432404671</v>
      </c>
      <c r="P72" s="91">
        <v>432404671</v>
      </c>
      <c r="Q72" s="87" t="s">
        <v>706</v>
      </c>
      <c r="R72" s="87" t="s">
        <v>707</v>
      </c>
      <c r="S72" s="88" t="s">
        <v>681</v>
      </c>
      <c r="T72">
        <f t="shared" si="1"/>
        <v>3</v>
      </c>
      <c r="U72" t="s">
        <v>1215</v>
      </c>
    </row>
    <row r="73" spans="1:21" ht="60" x14ac:dyDescent="0.25">
      <c r="A73" s="87">
        <v>72</v>
      </c>
      <c r="B73" s="87" t="s">
        <v>701</v>
      </c>
      <c r="C73" s="88" t="s">
        <v>702</v>
      </c>
      <c r="D73" s="89">
        <v>32</v>
      </c>
      <c r="E73" s="90" t="s">
        <v>760</v>
      </c>
      <c r="F73" s="87" t="s">
        <v>704</v>
      </c>
      <c r="G73" s="88" t="s">
        <v>552</v>
      </c>
      <c r="H73" s="87" t="s">
        <v>27</v>
      </c>
      <c r="I73" s="88" t="s">
        <v>26</v>
      </c>
      <c r="J73" s="88" t="s">
        <v>705</v>
      </c>
      <c r="K73" s="91">
        <v>165152188</v>
      </c>
      <c r="L73" s="91">
        <v>13212175</v>
      </c>
      <c r="M73" s="91">
        <v>0</v>
      </c>
      <c r="N73" s="91"/>
      <c r="O73" s="91">
        <v>178364363</v>
      </c>
      <c r="P73" s="91">
        <v>178364363</v>
      </c>
      <c r="Q73" s="87" t="s">
        <v>706</v>
      </c>
      <c r="R73" s="87" t="s">
        <v>707</v>
      </c>
      <c r="S73" s="88" t="s">
        <v>681</v>
      </c>
      <c r="T73">
        <f t="shared" si="1"/>
        <v>3</v>
      </c>
      <c r="U73" t="s">
        <v>1215</v>
      </c>
    </row>
    <row r="74" spans="1:21" ht="60" x14ac:dyDescent="0.25">
      <c r="A74" s="87">
        <v>73</v>
      </c>
      <c r="B74" s="87" t="s">
        <v>701</v>
      </c>
      <c r="C74" s="88" t="s">
        <v>702</v>
      </c>
      <c r="D74" s="89">
        <v>33</v>
      </c>
      <c r="E74" s="90" t="s">
        <v>761</v>
      </c>
      <c r="F74" s="87" t="s">
        <v>704</v>
      </c>
      <c r="G74" s="88" t="s">
        <v>552</v>
      </c>
      <c r="H74" s="87" t="s">
        <v>27</v>
      </c>
      <c r="I74" s="88" t="s">
        <v>26</v>
      </c>
      <c r="J74" s="88" t="s">
        <v>705</v>
      </c>
      <c r="K74" s="91">
        <v>349480138</v>
      </c>
      <c r="L74" s="91">
        <v>27958411</v>
      </c>
      <c r="M74" s="91">
        <v>0</v>
      </c>
      <c r="N74" s="91"/>
      <c r="O74" s="91">
        <v>377438549</v>
      </c>
      <c r="P74" s="91">
        <v>377438549</v>
      </c>
      <c r="Q74" s="87" t="s">
        <v>706</v>
      </c>
      <c r="R74" s="87" t="s">
        <v>707</v>
      </c>
      <c r="S74" s="88" t="s">
        <v>681</v>
      </c>
      <c r="T74">
        <f t="shared" si="1"/>
        <v>3</v>
      </c>
      <c r="U74" t="s">
        <v>1215</v>
      </c>
    </row>
    <row r="75" spans="1:21" ht="60" x14ac:dyDescent="0.25">
      <c r="A75" s="87">
        <v>74</v>
      </c>
      <c r="B75" s="87" t="s">
        <v>701</v>
      </c>
      <c r="C75" s="88" t="s">
        <v>702</v>
      </c>
      <c r="D75" s="89">
        <v>34</v>
      </c>
      <c r="E75" s="90" t="s">
        <v>763</v>
      </c>
      <c r="F75" s="87" t="s">
        <v>704</v>
      </c>
      <c r="G75" s="88" t="s">
        <v>552</v>
      </c>
      <c r="H75" s="87" t="s">
        <v>27</v>
      </c>
      <c r="I75" s="88" t="s">
        <v>26</v>
      </c>
      <c r="J75" s="88" t="s">
        <v>705</v>
      </c>
      <c r="K75" s="91">
        <v>450735285</v>
      </c>
      <c r="L75" s="91">
        <v>36058823</v>
      </c>
      <c r="M75" s="91">
        <v>0</v>
      </c>
      <c r="N75" s="91"/>
      <c r="O75" s="91">
        <v>486794108</v>
      </c>
      <c r="P75" s="91">
        <v>486794108</v>
      </c>
      <c r="Q75" s="87" t="s">
        <v>706</v>
      </c>
      <c r="R75" s="87" t="s">
        <v>707</v>
      </c>
      <c r="S75" s="88" t="s">
        <v>681</v>
      </c>
      <c r="T75">
        <f t="shared" si="1"/>
        <v>3</v>
      </c>
      <c r="U75" t="s">
        <v>1215</v>
      </c>
    </row>
    <row r="76" spans="1:21" ht="60" x14ac:dyDescent="0.25">
      <c r="A76" s="87">
        <v>75</v>
      </c>
      <c r="B76" s="87" t="s">
        <v>701</v>
      </c>
      <c r="C76" s="88" t="s">
        <v>702</v>
      </c>
      <c r="D76" s="89">
        <v>35</v>
      </c>
      <c r="E76" s="90" t="s">
        <v>765</v>
      </c>
      <c r="F76" s="87" t="s">
        <v>704</v>
      </c>
      <c r="G76" s="88" t="s">
        <v>552</v>
      </c>
      <c r="H76" s="87" t="s">
        <v>27</v>
      </c>
      <c r="I76" s="88" t="s">
        <v>26</v>
      </c>
      <c r="J76" s="88" t="s">
        <v>705</v>
      </c>
      <c r="K76" s="91">
        <v>311690868</v>
      </c>
      <c r="L76" s="91">
        <v>24935269</v>
      </c>
      <c r="M76" s="91">
        <v>0</v>
      </c>
      <c r="N76" s="91"/>
      <c r="O76" s="91">
        <v>336626137</v>
      </c>
      <c r="P76" s="91">
        <v>336626137</v>
      </c>
      <c r="Q76" s="87" t="s">
        <v>706</v>
      </c>
      <c r="R76" s="87" t="s">
        <v>707</v>
      </c>
      <c r="S76" s="88" t="s">
        <v>681</v>
      </c>
      <c r="T76">
        <f t="shared" si="1"/>
        <v>3</v>
      </c>
      <c r="U76" t="s">
        <v>1215</v>
      </c>
    </row>
    <row r="77" spans="1:21" ht="60" x14ac:dyDescent="0.25">
      <c r="A77" s="87">
        <v>76</v>
      </c>
      <c r="B77" s="87" t="s">
        <v>701</v>
      </c>
      <c r="C77" s="88" t="s">
        <v>702</v>
      </c>
      <c r="D77" s="89">
        <v>36</v>
      </c>
      <c r="E77" s="90" t="s">
        <v>766</v>
      </c>
      <c r="F77" s="87" t="s">
        <v>704</v>
      </c>
      <c r="G77" s="88" t="s">
        <v>552</v>
      </c>
      <c r="H77" s="87" t="s">
        <v>27</v>
      </c>
      <c r="I77" s="88" t="s">
        <v>26</v>
      </c>
      <c r="J77" s="88" t="s">
        <v>705</v>
      </c>
      <c r="K77" s="91">
        <v>301794993</v>
      </c>
      <c r="L77" s="91">
        <v>24143599</v>
      </c>
      <c r="M77" s="91">
        <v>0</v>
      </c>
      <c r="N77" s="91"/>
      <c r="O77" s="91">
        <v>325938592</v>
      </c>
      <c r="P77" s="91">
        <v>325938592</v>
      </c>
      <c r="Q77" s="87" t="s">
        <v>706</v>
      </c>
      <c r="R77" s="87" t="s">
        <v>707</v>
      </c>
      <c r="S77" s="88" t="s">
        <v>681</v>
      </c>
      <c r="T77">
        <f t="shared" si="1"/>
        <v>3</v>
      </c>
      <c r="U77" t="s">
        <v>1215</v>
      </c>
    </row>
    <row r="78" spans="1:21" ht="60" x14ac:dyDescent="0.25">
      <c r="A78" s="87">
        <v>77</v>
      </c>
      <c r="B78" s="87" t="s">
        <v>701</v>
      </c>
      <c r="C78" s="88" t="s">
        <v>702</v>
      </c>
      <c r="D78" s="89">
        <v>37</v>
      </c>
      <c r="E78" s="90" t="s">
        <v>768</v>
      </c>
      <c r="F78" s="87" t="s">
        <v>704</v>
      </c>
      <c r="G78" s="88" t="s">
        <v>552</v>
      </c>
      <c r="H78" s="87" t="s">
        <v>27</v>
      </c>
      <c r="I78" s="88" t="s">
        <v>26</v>
      </c>
      <c r="J78" s="88" t="s">
        <v>705</v>
      </c>
      <c r="K78" s="91">
        <v>330730572</v>
      </c>
      <c r="L78" s="91">
        <v>26458446</v>
      </c>
      <c r="M78" s="91">
        <v>0</v>
      </c>
      <c r="N78" s="91"/>
      <c r="O78" s="91">
        <v>357189018</v>
      </c>
      <c r="P78" s="91">
        <v>357189018</v>
      </c>
      <c r="Q78" s="87" t="s">
        <v>706</v>
      </c>
      <c r="R78" s="87" t="s">
        <v>707</v>
      </c>
      <c r="S78" s="88" t="s">
        <v>681</v>
      </c>
      <c r="T78">
        <f t="shared" si="1"/>
        <v>3</v>
      </c>
      <c r="U78" s="54" t="s">
        <v>579</v>
      </c>
    </row>
    <row r="79" spans="1:21" ht="60" x14ac:dyDescent="0.25">
      <c r="A79" s="87">
        <v>78</v>
      </c>
      <c r="B79" s="87" t="s">
        <v>701</v>
      </c>
      <c r="C79" s="88" t="s">
        <v>702</v>
      </c>
      <c r="D79" s="89">
        <v>38</v>
      </c>
      <c r="E79" s="90" t="s">
        <v>770</v>
      </c>
      <c r="F79" s="87" t="s">
        <v>704</v>
      </c>
      <c r="G79" s="88" t="s">
        <v>552</v>
      </c>
      <c r="H79" s="87" t="s">
        <v>27</v>
      </c>
      <c r="I79" s="88" t="s">
        <v>26</v>
      </c>
      <c r="J79" s="88" t="s">
        <v>705</v>
      </c>
      <c r="K79" s="91">
        <v>317011306</v>
      </c>
      <c r="L79" s="91">
        <v>25360904</v>
      </c>
      <c r="M79" s="91">
        <v>0</v>
      </c>
      <c r="N79" s="91"/>
      <c r="O79" s="91">
        <v>342372210</v>
      </c>
      <c r="P79" s="91">
        <v>342372210</v>
      </c>
      <c r="Q79" s="87" t="s">
        <v>706</v>
      </c>
      <c r="R79" s="87" t="s">
        <v>707</v>
      </c>
      <c r="S79" s="88" t="s">
        <v>681</v>
      </c>
      <c r="T79">
        <f t="shared" si="1"/>
        <v>3</v>
      </c>
      <c r="U79" s="54" t="s">
        <v>579</v>
      </c>
    </row>
    <row r="80" spans="1:21" ht="60" x14ac:dyDescent="0.25">
      <c r="A80" s="87">
        <v>79</v>
      </c>
      <c r="B80" s="87" t="s">
        <v>701</v>
      </c>
      <c r="C80" s="88" t="s">
        <v>702</v>
      </c>
      <c r="D80" s="89">
        <v>39</v>
      </c>
      <c r="E80" s="90" t="s">
        <v>771</v>
      </c>
      <c r="F80" s="87" t="s">
        <v>704</v>
      </c>
      <c r="G80" s="88" t="s">
        <v>552</v>
      </c>
      <c r="H80" s="87" t="s">
        <v>27</v>
      </c>
      <c r="I80" s="88" t="s">
        <v>26</v>
      </c>
      <c r="J80" s="88" t="s">
        <v>705</v>
      </c>
      <c r="K80" s="91">
        <v>169966466</v>
      </c>
      <c r="L80" s="91">
        <v>13597317</v>
      </c>
      <c r="M80" s="91">
        <v>0</v>
      </c>
      <c r="N80" s="91"/>
      <c r="O80" s="91">
        <v>183563783</v>
      </c>
      <c r="P80" s="91">
        <v>183563783</v>
      </c>
      <c r="Q80" s="87" t="s">
        <v>706</v>
      </c>
      <c r="R80" s="87" t="s">
        <v>707</v>
      </c>
      <c r="S80" s="88" t="s">
        <v>681</v>
      </c>
      <c r="T80">
        <f t="shared" si="1"/>
        <v>3</v>
      </c>
      <c r="U80" s="54" t="s">
        <v>579</v>
      </c>
    </row>
    <row r="81" spans="1:21" ht="60" x14ac:dyDescent="0.25">
      <c r="A81" s="87">
        <v>80</v>
      </c>
      <c r="B81" s="87" t="s">
        <v>701</v>
      </c>
      <c r="C81" s="88" t="s">
        <v>702</v>
      </c>
      <c r="D81" s="89">
        <v>40</v>
      </c>
      <c r="E81" s="90" t="s">
        <v>773</v>
      </c>
      <c r="F81" s="87" t="s">
        <v>704</v>
      </c>
      <c r="G81" s="88" t="s">
        <v>552</v>
      </c>
      <c r="H81" s="87" t="s">
        <v>27</v>
      </c>
      <c r="I81" s="88" t="s">
        <v>26</v>
      </c>
      <c r="J81" s="88" t="s">
        <v>705</v>
      </c>
      <c r="K81" s="91">
        <v>369718362</v>
      </c>
      <c r="L81" s="91">
        <v>29577469</v>
      </c>
      <c r="M81" s="91">
        <v>0</v>
      </c>
      <c r="N81" s="91"/>
      <c r="O81" s="91">
        <v>399295831</v>
      </c>
      <c r="P81" s="91">
        <v>399295831</v>
      </c>
      <c r="Q81" s="87" t="s">
        <v>706</v>
      </c>
      <c r="R81" s="87" t="s">
        <v>707</v>
      </c>
      <c r="S81" s="88" t="s">
        <v>681</v>
      </c>
      <c r="T81">
        <f t="shared" si="1"/>
        <v>3</v>
      </c>
      <c r="U81" t="s">
        <v>1216</v>
      </c>
    </row>
    <row r="82" spans="1:21" ht="60" x14ac:dyDescent="0.25">
      <c r="A82" s="87">
        <v>81</v>
      </c>
      <c r="B82" s="87" t="s">
        <v>701</v>
      </c>
      <c r="C82" s="88" t="s">
        <v>702</v>
      </c>
      <c r="D82" s="89">
        <v>41</v>
      </c>
      <c r="E82" s="90" t="s">
        <v>775</v>
      </c>
      <c r="F82" s="87" t="s">
        <v>704</v>
      </c>
      <c r="G82" s="88" t="s">
        <v>552</v>
      </c>
      <c r="H82" s="87" t="s">
        <v>27</v>
      </c>
      <c r="I82" s="88" t="s">
        <v>26</v>
      </c>
      <c r="J82" s="88" t="s">
        <v>705</v>
      </c>
      <c r="K82" s="91">
        <v>364065132</v>
      </c>
      <c r="L82" s="91">
        <v>29125211</v>
      </c>
      <c r="M82" s="91">
        <v>0</v>
      </c>
      <c r="N82" s="91"/>
      <c r="O82" s="91">
        <v>393190343</v>
      </c>
      <c r="P82" s="91">
        <v>393190343</v>
      </c>
      <c r="Q82" s="87" t="s">
        <v>706</v>
      </c>
      <c r="R82" s="87" t="s">
        <v>707</v>
      </c>
      <c r="S82" s="88" t="s">
        <v>681</v>
      </c>
      <c r="T82">
        <f t="shared" si="1"/>
        <v>3</v>
      </c>
      <c r="U82" t="s">
        <v>1216</v>
      </c>
    </row>
    <row r="83" spans="1:21" ht="60" x14ac:dyDescent="0.25">
      <c r="A83" s="87">
        <v>82</v>
      </c>
      <c r="B83" s="87" t="s">
        <v>701</v>
      </c>
      <c r="C83" s="88" t="s">
        <v>702</v>
      </c>
      <c r="D83" s="89">
        <v>42</v>
      </c>
      <c r="E83" s="90" t="s">
        <v>776</v>
      </c>
      <c r="F83" s="87" t="s">
        <v>704</v>
      </c>
      <c r="G83" s="88" t="s">
        <v>552</v>
      </c>
      <c r="H83" s="87" t="s">
        <v>27</v>
      </c>
      <c r="I83" s="88" t="s">
        <v>26</v>
      </c>
      <c r="J83" s="88" t="s">
        <v>705</v>
      </c>
      <c r="K83" s="91">
        <v>439076328</v>
      </c>
      <c r="L83" s="91">
        <v>35126106</v>
      </c>
      <c r="M83" s="91">
        <v>0</v>
      </c>
      <c r="N83" s="91"/>
      <c r="O83" s="91">
        <v>474202434</v>
      </c>
      <c r="P83" s="91">
        <v>474202434</v>
      </c>
      <c r="Q83" s="87" t="s">
        <v>706</v>
      </c>
      <c r="R83" s="87" t="s">
        <v>707</v>
      </c>
      <c r="S83" s="88" t="s">
        <v>681</v>
      </c>
      <c r="T83">
        <f t="shared" si="1"/>
        <v>3</v>
      </c>
    </row>
    <row r="84" spans="1:21" ht="60" x14ac:dyDescent="0.25">
      <c r="A84" s="87">
        <v>83</v>
      </c>
      <c r="B84" s="87" t="s">
        <v>701</v>
      </c>
      <c r="C84" s="88" t="s">
        <v>702</v>
      </c>
      <c r="D84" s="89">
        <v>43</v>
      </c>
      <c r="E84" s="90" t="s">
        <v>778</v>
      </c>
      <c r="F84" s="87" t="s">
        <v>704</v>
      </c>
      <c r="G84" s="88" t="s">
        <v>552</v>
      </c>
      <c r="H84" s="87" t="s">
        <v>27</v>
      </c>
      <c r="I84" s="88" t="s">
        <v>26</v>
      </c>
      <c r="J84" s="88" t="s">
        <v>705</v>
      </c>
      <c r="K84" s="91">
        <v>469090954</v>
      </c>
      <c r="L84" s="91">
        <v>37527276</v>
      </c>
      <c r="M84" s="91">
        <v>0</v>
      </c>
      <c r="N84" s="91"/>
      <c r="O84" s="91">
        <v>506618230</v>
      </c>
      <c r="P84" s="91">
        <v>506618230</v>
      </c>
      <c r="Q84" s="87" t="s">
        <v>706</v>
      </c>
      <c r="R84" s="87" t="s">
        <v>707</v>
      </c>
      <c r="S84" s="88" t="s">
        <v>681</v>
      </c>
      <c r="T84">
        <f t="shared" si="1"/>
        <v>4</v>
      </c>
    </row>
    <row r="85" spans="1:21" ht="60" x14ac:dyDescent="0.25">
      <c r="A85" s="87">
        <v>84</v>
      </c>
      <c r="B85" s="87" t="s">
        <v>701</v>
      </c>
      <c r="C85" s="88" t="s">
        <v>702</v>
      </c>
      <c r="D85" s="89">
        <v>44</v>
      </c>
      <c r="E85" s="90" t="s">
        <v>780</v>
      </c>
      <c r="F85" s="87" t="s">
        <v>704</v>
      </c>
      <c r="G85" s="88" t="s">
        <v>552</v>
      </c>
      <c r="H85" s="87" t="s">
        <v>27</v>
      </c>
      <c r="I85" s="88" t="s">
        <v>26</v>
      </c>
      <c r="J85" s="88" t="s">
        <v>705</v>
      </c>
      <c r="K85" s="91">
        <v>211137316</v>
      </c>
      <c r="L85" s="91">
        <v>16890985</v>
      </c>
      <c r="M85" s="91">
        <v>0</v>
      </c>
      <c r="N85" s="91"/>
      <c r="O85" s="91">
        <v>228028301</v>
      </c>
      <c r="P85" s="91">
        <v>228028301</v>
      </c>
      <c r="Q85" s="87" t="s">
        <v>706</v>
      </c>
      <c r="R85" s="87" t="s">
        <v>707</v>
      </c>
      <c r="S85" s="88" t="s">
        <v>681</v>
      </c>
      <c r="T85">
        <f t="shared" si="1"/>
        <v>4</v>
      </c>
      <c r="U85" s="54" t="s">
        <v>577</v>
      </c>
    </row>
    <row r="86" spans="1:21" ht="60" x14ac:dyDescent="0.25">
      <c r="A86" s="87">
        <v>85</v>
      </c>
      <c r="B86" s="87" t="s">
        <v>701</v>
      </c>
      <c r="C86" s="88" t="s">
        <v>702</v>
      </c>
      <c r="D86" s="89">
        <v>45</v>
      </c>
      <c r="E86" s="90" t="s">
        <v>781</v>
      </c>
      <c r="F86" s="87" t="s">
        <v>704</v>
      </c>
      <c r="G86" s="88" t="s">
        <v>552</v>
      </c>
      <c r="H86" s="87" t="s">
        <v>27</v>
      </c>
      <c r="I86" s="88" t="s">
        <v>26</v>
      </c>
      <c r="J86" s="88" t="s">
        <v>705</v>
      </c>
      <c r="K86" s="91">
        <v>626255981</v>
      </c>
      <c r="L86" s="91">
        <v>50100478</v>
      </c>
      <c r="M86" s="91">
        <v>0</v>
      </c>
      <c r="N86" s="91"/>
      <c r="O86" s="91">
        <v>676356459</v>
      </c>
      <c r="P86" s="91">
        <v>676356459</v>
      </c>
      <c r="Q86" s="87" t="s">
        <v>706</v>
      </c>
      <c r="R86" s="87" t="s">
        <v>707</v>
      </c>
      <c r="S86" s="88" t="s">
        <v>681</v>
      </c>
      <c r="T86">
        <f t="shared" si="1"/>
        <v>4</v>
      </c>
    </row>
    <row r="87" spans="1:21" ht="60" x14ac:dyDescent="0.25">
      <c r="A87" s="87">
        <v>86</v>
      </c>
      <c r="B87" s="87" t="s">
        <v>701</v>
      </c>
      <c r="C87" s="88" t="s">
        <v>702</v>
      </c>
      <c r="D87" s="89">
        <v>46</v>
      </c>
      <c r="E87" s="90" t="s">
        <v>783</v>
      </c>
      <c r="F87" s="87" t="s">
        <v>704</v>
      </c>
      <c r="G87" s="88" t="s">
        <v>552</v>
      </c>
      <c r="H87" s="87" t="s">
        <v>27</v>
      </c>
      <c r="I87" s="88" t="s">
        <v>26</v>
      </c>
      <c r="J87" s="88" t="s">
        <v>705</v>
      </c>
      <c r="K87" s="91">
        <v>467896611</v>
      </c>
      <c r="L87" s="91">
        <v>37431729</v>
      </c>
      <c r="M87" s="91">
        <v>0</v>
      </c>
      <c r="N87" s="91"/>
      <c r="O87" s="91">
        <v>505328340</v>
      </c>
      <c r="P87" s="91">
        <v>505328340</v>
      </c>
      <c r="Q87" s="87" t="s">
        <v>706</v>
      </c>
      <c r="R87" s="87" t="s">
        <v>707</v>
      </c>
      <c r="S87" s="88" t="s">
        <v>681</v>
      </c>
      <c r="T87">
        <f t="shared" si="1"/>
        <v>4</v>
      </c>
    </row>
    <row r="88" spans="1:21" ht="60" x14ac:dyDescent="0.25">
      <c r="A88" s="87">
        <v>87</v>
      </c>
      <c r="B88" s="87" t="s">
        <v>701</v>
      </c>
      <c r="C88" s="88" t="s">
        <v>702</v>
      </c>
      <c r="D88" s="89">
        <v>47</v>
      </c>
      <c r="E88" s="90" t="s">
        <v>785</v>
      </c>
      <c r="F88" s="87" t="s">
        <v>704</v>
      </c>
      <c r="G88" s="88" t="s">
        <v>552</v>
      </c>
      <c r="H88" s="87" t="s">
        <v>27</v>
      </c>
      <c r="I88" s="88" t="s">
        <v>26</v>
      </c>
      <c r="J88" s="88" t="s">
        <v>705</v>
      </c>
      <c r="K88" s="91">
        <v>140908025</v>
      </c>
      <c r="L88" s="91">
        <v>11272642</v>
      </c>
      <c r="M88" s="91">
        <v>0</v>
      </c>
      <c r="N88" s="91"/>
      <c r="O88" s="91">
        <v>152180667</v>
      </c>
      <c r="P88" s="91">
        <v>152180667</v>
      </c>
      <c r="Q88" s="87" t="s">
        <v>706</v>
      </c>
      <c r="R88" s="87" t="s">
        <v>707</v>
      </c>
      <c r="S88" s="88" t="s">
        <v>681</v>
      </c>
      <c r="T88">
        <f t="shared" si="1"/>
        <v>4</v>
      </c>
    </row>
    <row r="89" spans="1:21" ht="60" x14ac:dyDescent="0.25">
      <c r="A89" s="87">
        <v>88</v>
      </c>
      <c r="B89" s="87" t="s">
        <v>701</v>
      </c>
      <c r="C89" s="88" t="s">
        <v>702</v>
      </c>
      <c r="D89" s="89">
        <v>48</v>
      </c>
      <c r="E89" s="90" t="s">
        <v>786</v>
      </c>
      <c r="F89" s="87" t="s">
        <v>704</v>
      </c>
      <c r="G89" s="88" t="s">
        <v>552</v>
      </c>
      <c r="H89" s="87" t="s">
        <v>27</v>
      </c>
      <c r="I89" s="88" t="s">
        <v>26</v>
      </c>
      <c r="J89" s="88" t="s">
        <v>705</v>
      </c>
      <c r="K89" s="91">
        <v>294032086</v>
      </c>
      <c r="L89" s="91">
        <v>23522567</v>
      </c>
      <c r="M89" s="91">
        <v>0</v>
      </c>
      <c r="N89" s="91"/>
      <c r="O89" s="91">
        <v>317554653</v>
      </c>
      <c r="P89" s="91">
        <v>317554653</v>
      </c>
      <c r="Q89" s="87" t="s">
        <v>706</v>
      </c>
      <c r="R89" s="87" t="s">
        <v>707</v>
      </c>
      <c r="S89" s="88" t="s">
        <v>681</v>
      </c>
      <c r="T89">
        <f t="shared" si="1"/>
        <v>4</v>
      </c>
    </row>
    <row r="90" spans="1:21" ht="60" x14ac:dyDescent="0.25">
      <c r="A90" s="87">
        <v>89</v>
      </c>
      <c r="B90" s="87" t="s">
        <v>701</v>
      </c>
      <c r="C90" s="88" t="s">
        <v>702</v>
      </c>
      <c r="D90" s="89">
        <v>49</v>
      </c>
      <c r="E90" s="90" t="s">
        <v>788</v>
      </c>
      <c r="F90" s="87" t="s">
        <v>704</v>
      </c>
      <c r="G90" s="88" t="s">
        <v>552</v>
      </c>
      <c r="H90" s="87" t="s">
        <v>27</v>
      </c>
      <c r="I90" s="88" t="s">
        <v>26</v>
      </c>
      <c r="J90" s="88" t="s">
        <v>705</v>
      </c>
      <c r="K90" s="91">
        <v>318672215</v>
      </c>
      <c r="L90" s="91">
        <v>25493777</v>
      </c>
      <c r="M90" s="91">
        <v>0</v>
      </c>
      <c r="N90" s="91"/>
      <c r="O90" s="91">
        <v>344165992</v>
      </c>
      <c r="P90" s="91">
        <v>344165992</v>
      </c>
      <c r="Q90" s="87" t="s">
        <v>706</v>
      </c>
      <c r="R90" s="87" t="s">
        <v>707</v>
      </c>
      <c r="S90" s="88" t="s">
        <v>681</v>
      </c>
      <c r="T90">
        <f t="shared" si="1"/>
        <v>4</v>
      </c>
    </row>
    <row r="91" spans="1:21" ht="60" x14ac:dyDescent="0.25">
      <c r="A91" s="87">
        <v>90</v>
      </c>
      <c r="B91" s="87" t="s">
        <v>701</v>
      </c>
      <c r="C91" s="88" t="s">
        <v>702</v>
      </c>
      <c r="D91" s="89">
        <v>50</v>
      </c>
      <c r="E91" s="90" t="s">
        <v>790</v>
      </c>
      <c r="F91" s="87" t="s">
        <v>704</v>
      </c>
      <c r="G91" s="88" t="s">
        <v>552</v>
      </c>
      <c r="H91" s="87" t="s">
        <v>27</v>
      </c>
      <c r="I91" s="88" t="s">
        <v>26</v>
      </c>
      <c r="J91" s="88" t="s">
        <v>705</v>
      </c>
      <c r="K91" s="91">
        <v>334581788</v>
      </c>
      <c r="L91" s="91">
        <v>26766543</v>
      </c>
      <c r="M91" s="91">
        <v>0</v>
      </c>
      <c r="N91" s="91"/>
      <c r="O91" s="91">
        <v>361348331</v>
      </c>
      <c r="P91" s="91">
        <v>361348331</v>
      </c>
      <c r="Q91" s="87" t="s">
        <v>706</v>
      </c>
      <c r="R91" s="87" t="s">
        <v>707</v>
      </c>
      <c r="S91" s="88" t="s">
        <v>681</v>
      </c>
      <c r="T91">
        <f t="shared" si="1"/>
        <v>4</v>
      </c>
    </row>
    <row r="92" spans="1:21" ht="60" x14ac:dyDescent="0.25">
      <c r="A92" s="87">
        <v>91</v>
      </c>
      <c r="B92" s="87" t="s">
        <v>701</v>
      </c>
      <c r="C92" s="88" t="s">
        <v>702</v>
      </c>
      <c r="D92" s="89">
        <v>51</v>
      </c>
      <c r="E92" s="90" t="s">
        <v>791</v>
      </c>
      <c r="F92" s="87" t="s">
        <v>704</v>
      </c>
      <c r="G92" s="88" t="s">
        <v>552</v>
      </c>
      <c r="H92" s="87" t="s">
        <v>27</v>
      </c>
      <c r="I92" s="88" t="s">
        <v>26</v>
      </c>
      <c r="J92" s="88" t="s">
        <v>705</v>
      </c>
      <c r="K92" s="91">
        <v>322762019</v>
      </c>
      <c r="L92" s="91">
        <v>25820962</v>
      </c>
      <c r="M92" s="91">
        <v>0</v>
      </c>
      <c r="N92" s="91"/>
      <c r="O92" s="91">
        <v>348582981</v>
      </c>
      <c r="P92" s="91">
        <v>348582981</v>
      </c>
      <c r="Q92" s="87" t="s">
        <v>706</v>
      </c>
      <c r="R92" s="87" t="s">
        <v>707</v>
      </c>
      <c r="S92" s="88" t="s">
        <v>681</v>
      </c>
      <c r="T92">
        <f t="shared" si="1"/>
        <v>4</v>
      </c>
    </row>
    <row r="93" spans="1:21" ht="60" x14ac:dyDescent="0.25">
      <c r="A93" s="87">
        <v>92</v>
      </c>
      <c r="B93" s="87" t="s">
        <v>701</v>
      </c>
      <c r="C93" s="88" t="s">
        <v>702</v>
      </c>
      <c r="D93" s="89">
        <v>52</v>
      </c>
      <c r="E93" s="90" t="s">
        <v>793</v>
      </c>
      <c r="F93" s="87" t="s">
        <v>704</v>
      </c>
      <c r="G93" s="88" t="s">
        <v>552</v>
      </c>
      <c r="H93" s="87" t="s">
        <v>27</v>
      </c>
      <c r="I93" s="88" t="s">
        <v>26</v>
      </c>
      <c r="J93" s="88" t="s">
        <v>705</v>
      </c>
      <c r="K93" s="91">
        <v>508329393</v>
      </c>
      <c r="L93" s="91">
        <v>40666351</v>
      </c>
      <c r="M93" s="91">
        <v>0</v>
      </c>
      <c r="N93" s="91"/>
      <c r="O93" s="91">
        <v>548995744</v>
      </c>
      <c r="P93" s="91">
        <v>548995744</v>
      </c>
      <c r="Q93" s="87" t="s">
        <v>706</v>
      </c>
      <c r="R93" s="87" t="s">
        <v>707</v>
      </c>
      <c r="S93" s="88" t="s">
        <v>681</v>
      </c>
      <c r="T93">
        <f t="shared" si="1"/>
        <v>4</v>
      </c>
    </row>
    <row r="94" spans="1:21" ht="60" x14ac:dyDescent="0.25">
      <c r="A94" s="87">
        <v>93</v>
      </c>
      <c r="B94" s="87" t="s">
        <v>701</v>
      </c>
      <c r="C94" s="88" t="s">
        <v>702</v>
      </c>
      <c r="D94" s="89">
        <v>53</v>
      </c>
      <c r="E94" s="90" t="s">
        <v>795</v>
      </c>
      <c r="F94" s="87" t="s">
        <v>704</v>
      </c>
      <c r="G94" s="88" t="s">
        <v>552</v>
      </c>
      <c r="H94" s="87" t="s">
        <v>27</v>
      </c>
      <c r="I94" s="88" t="s">
        <v>26</v>
      </c>
      <c r="J94" s="88" t="s">
        <v>705</v>
      </c>
      <c r="K94" s="91">
        <v>410689578</v>
      </c>
      <c r="L94" s="91">
        <v>32855166</v>
      </c>
      <c r="M94" s="91">
        <v>0</v>
      </c>
      <c r="N94" s="91"/>
      <c r="O94" s="91">
        <v>443544744</v>
      </c>
      <c r="P94" s="91">
        <v>443544744</v>
      </c>
      <c r="Q94" s="87" t="s">
        <v>706</v>
      </c>
      <c r="R94" s="87" t="s">
        <v>707</v>
      </c>
      <c r="S94" s="88" t="s">
        <v>681</v>
      </c>
      <c r="T94">
        <f t="shared" si="1"/>
        <v>4</v>
      </c>
    </row>
    <row r="95" spans="1:21" ht="60" x14ac:dyDescent="0.25">
      <c r="A95" s="87">
        <v>94</v>
      </c>
      <c r="B95" s="87" t="s">
        <v>701</v>
      </c>
      <c r="C95" s="88" t="s">
        <v>702</v>
      </c>
      <c r="D95" s="89">
        <v>54</v>
      </c>
      <c r="E95" s="90" t="s">
        <v>796</v>
      </c>
      <c r="F95" s="87" t="s">
        <v>704</v>
      </c>
      <c r="G95" s="88" t="s">
        <v>552</v>
      </c>
      <c r="H95" s="87" t="s">
        <v>27</v>
      </c>
      <c r="I95" s="88" t="s">
        <v>26</v>
      </c>
      <c r="J95" s="88" t="s">
        <v>705</v>
      </c>
      <c r="K95" s="91">
        <v>465707402</v>
      </c>
      <c r="L95" s="91">
        <v>37256592</v>
      </c>
      <c r="M95" s="91">
        <v>0</v>
      </c>
      <c r="N95" s="91"/>
      <c r="O95" s="91">
        <v>502963994</v>
      </c>
      <c r="P95" s="91">
        <v>502963994</v>
      </c>
      <c r="Q95" s="87" t="s">
        <v>706</v>
      </c>
      <c r="R95" s="87" t="s">
        <v>707</v>
      </c>
      <c r="S95" s="88" t="s">
        <v>681</v>
      </c>
      <c r="T95">
        <f t="shared" si="1"/>
        <v>4</v>
      </c>
    </row>
    <row r="96" spans="1:21" ht="60" x14ac:dyDescent="0.25">
      <c r="A96" s="87">
        <v>95</v>
      </c>
      <c r="B96" s="87" t="s">
        <v>701</v>
      </c>
      <c r="C96" s="88" t="s">
        <v>702</v>
      </c>
      <c r="D96" s="89">
        <v>55</v>
      </c>
      <c r="E96" s="90" t="s">
        <v>798</v>
      </c>
      <c r="F96" s="87" t="s">
        <v>704</v>
      </c>
      <c r="G96" s="88" t="s">
        <v>552</v>
      </c>
      <c r="H96" s="87" t="s">
        <v>27</v>
      </c>
      <c r="I96" s="88" t="s">
        <v>26</v>
      </c>
      <c r="J96" s="88" t="s">
        <v>705</v>
      </c>
      <c r="K96" s="91">
        <v>555961406</v>
      </c>
      <c r="L96" s="91">
        <v>44476912</v>
      </c>
      <c r="M96" s="91">
        <v>0</v>
      </c>
      <c r="N96" s="91"/>
      <c r="O96" s="91">
        <v>600438318</v>
      </c>
      <c r="P96" s="91">
        <v>600438318</v>
      </c>
      <c r="Q96" s="87" t="s">
        <v>706</v>
      </c>
      <c r="R96" s="87" t="s">
        <v>707</v>
      </c>
      <c r="S96" s="88" t="s">
        <v>681</v>
      </c>
      <c r="T96">
        <f t="shared" si="1"/>
        <v>4</v>
      </c>
    </row>
    <row r="97" spans="1:21" ht="60" x14ac:dyDescent="0.25">
      <c r="A97" s="87">
        <v>96</v>
      </c>
      <c r="B97" s="87" t="s">
        <v>701</v>
      </c>
      <c r="C97" s="88" t="s">
        <v>702</v>
      </c>
      <c r="D97" s="89">
        <v>56</v>
      </c>
      <c r="E97" s="90" t="s">
        <v>800</v>
      </c>
      <c r="F97" s="87" t="s">
        <v>704</v>
      </c>
      <c r="G97" s="88" t="s">
        <v>552</v>
      </c>
      <c r="H97" s="87" t="s">
        <v>27</v>
      </c>
      <c r="I97" s="88" t="s">
        <v>26</v>
      </c>
      <c r="J97" s="88" t="s">
        <v>705</v>
      </c>
      <c r="K97" s="91">
        <v>317245160</v>
      </c>
      <c r="L97" s="91">
        <v>25379613</v>
      </c>
      <c r="M97" s="91">
        <v>0</v>
      </c>
      <c r="N97" s="91"/>
      <c r="O97" s="91">
        <v>342624773</v>
      </c>
      <c r="P97" s="91">
        <v>342624773</v>
      </c>
      <c r="Q97" s="87" t="s">
        <v>706</v>
      </c>
      <c r="R97" s="87" t="s">
        <v>707</v>
      </c>
      <c r="S97" s="88" t="s">
        <v>681</v>
      </c>
      <c r="T97">
        <f t="shared" si="1"/>
        <v>4</v>
      </c>
    </row>
    <row r="98" spans="1:21" ht="60" x14ac:dyDescent="0.25">
      <c r="A98" s="87">
        <v>97</v>
      </c>
      <c r="B98" s="87" t="s">
        <v>701</v>
      </c>
      <c r="C98" s="88" t="s">
        <v>702</v>
      </c>
      <c r="D98" s="89">
        <v>57</v>
      </c>
      <c r="E98" s="90" t="s">
        <v>801</v>
      </c>
      <c r="F98" s="87" t="s">
        <v>704</v>
      </c>
      <c r="G98" s="88" t="s">
        <v>552</v>
      </c>
      <c r="H98" s="87" t="s">
        <v>27</v>
      </c>
      <c r="I98" s="88" t="s">
        <v>26</v>
      </c>
      <c r="J98" s="88" t="s">
        <v>705</v>
      </c>
      <c r="K98" s="91">
        <v>397271845</v>
      </c>
      <c r="L98" s="91">
        <v>31781748</v>
      </c>
      <c r="M98" s="91">
        <v>0</v>
      </c>
      <c r="N98" s="91"/>
      <c r="O98" s="91">
        <v>429053593</v>
      </c>
      <c r="P98" s="91">
        <v>429053593</v>
      </c>
      <c r="Q98" s="87" t="s">
        <v>706</v>
      </c>
      <c r="R98" s="87" t="s">
        <v>707</v>
      </c>
      <c r="S98" s="88" t="s">
        <v>681</v>
      </c>
      <c r="T98">
        <f t="shared" si="1"/>
        <v>4</v>
      </c>
    </row>
    <row r="99" spans="1:21" ht="60" x14ac:dyDescent="0.25">
      <c r="A99" s="87">
        <v>98</v>
      </c>
      <c r="B99" s="87" t="s">
        <v>701</v>
      </c>
      <c r="C99" s="88" t="s">
        <v>702</v>
      </c>
      <c r="D99" s="89">
        <v>58</v>
      </c>
      <c r="E99" s="90" t="s">
        <v>803</v>
      </c>
      <c r="F99" s="87" t="s">
        <v>704</v>
      </c>
      <c r="G99" s="88" t="s">
        <v>552</v>
      </c>
      <c r="H99" s="87" t="s">
        <v>27</v>
      </c>
      <c r="I99" s="88" t="s">
        <v>26</v>
      </c>
      <c r="J99" s="88" t="s">
        <v>705</v>
      </c>
      <c r="K99" s="91">
        <v>389500072</v>
      </c>
      <c r="L99" s="91">
        <v>31160006</v>
      </c>
      <c r="M99" s="91">
        <v>0</v>
      </c>
      <c r="N99" s="91"/>
      <c r="O99" s="91">
        <v>420660078</v>
      </c>
      <c r="P99" s="91">
        <v>420660078</v>
      </c>
      <c r="Q99" s="87" t="s">
        <v>706</v>
      </c>
      <c r="R99" s="87" t="s">
        <v>707</v>
      </c>
      <c r="S99" s="88" t="s">
        <v>681</v>
      </c>
      <c r="T99">
        <f t="shared" si="1"/>
        <v>4</v>
      </c>
    </row>
    <row r="100" spans="1:21" ht="60" x14ac:dyDescent="0.25">
      <c r="A100" s="87">
        <v>99</v>
      </c>
      <c r="B100" s="87" t="s">
        <v>701</v>
      </c>
      <c r="C100" s="88" t="s">
        <v>702</v>
      </c>
      <c r="D100" s="89">
        <v>59</v>
      </c>
      <c r="E100" s="90" t="s">
        <v>805</v>
      </c>
      <c r="F100" s="87" t="s">
        <v>704</v>
      </c>
      <c r="G100" s="88" t="s">
        <v>552</v>
      </c>
      <c r="H100" s="87" t="s">
        <v>27</v>
      </c>
      <c r="I100" s="88" t="s">
        <v>26</v>
      </c>
      <c r="J100" s="88" t="s">
        <v>705</v>
      </c>
      <c r="K100" s="91">
        <v>221127992</v>
      </c>
      <c r="L100" s="91">
        <v>17690239</v>
      </c>
      <c r="M100" s="91">
        <v>0</v>
      </c>
      <c r="N100" s="91"/>
      <c r="O100" s="91">
        <v>238818231</v>
      </c>
      <c r="P100" s="91">
        <v>238818231</v>
      </c>
      <c r="Q100" s="87" t="s">
        <v>706</v>
      </c>
      <c r="R100" s="87" t="s">
        <v>707</v>
      </c>
      <c r="S100" s="88" t="s">
        <v>681</v>
      </c>
      <c r="T100">
        <f t="shared" si="1"/>
        <v>4</v>
      </c>
    </row>
    <row r="101" spans="1:21" ht="60" x14ac:dyDescent="0.25">
      <c r="A101" s="87">
        <v>100</v>
      </c>
      <c r="B101" s="87" t="s">
        <v>701</v>
      </c>
      <c r="C101" s="88" t="s">
        <v>702</v>
      </c>
      <c r="D101" s="89">
        <v>60</v>
      </c>
      <c r="E101" s="90" t="s">
        <v>805</v>
      </c>
      <c r="F101" s="87" t="s">
        <v>704</v>
      </c>
      <c r="G101" s="88" t="s">
        <v>552</v>
      </c>
      <c r="H101" s="87" t="s">
        <v>27</v>
      </c>
      <c r="I101" s="88" t="s">
        <v>26</v>
      </c>
      <c r="J101" s="88" t="s">
        <v>705</v>
      </c>
      <c r="K101" s="91">
        <v>310594218</v>
      </c>
      <c r="L101" s="91">
        <v>24847537</v>
      </c>
      <c r="M101" s="91">
        <v>0</v>
      </c>
      <c r="N101" s="91"/>
      <c r="O101" s="91">
        <v>335441755</v>
      </c>
      <c r="P101" s="91">
        <v>335441755</v>
      </c>
      <c r="Q101" s="87" t="s">
        <v>706</v>
      </c>
      <c r="R101" s="87" t="s">
        <v>707</v>
      </c>
      <c r="S101" s="88" t="s">
        <v>681</v>
      </c>
      <c r="T101">
        <f t="shared" si="1"/>
        <v>4</v>
      </c>
    </row>
    <row r="102" spans="1:21" ht="60" x14ac:dyDescent="0.25">
      <c r="A102" s="87">
        <v>101</v>
      </c>
      <c r="B102" s="87" t="s">
        <v>701</v>
      </c>
      <c r="C102" s="88" t="s">
        <v>702</v>
      </c>
      <c r="D102" s="89">
        <v>61</v>
      </c>
      <c r="E102" s="90" t="s">
        <v>807</v>
      </c>
      <c r="F102" s="87" t="s">
        <v>704</v>
      </c>
      <c r="G102" s="88" t="s">
        <v>552</v>
      </c>
      <c r="H102" s="87" t="s">
        <v>27</v>
      </c>
      <c r="I102" s="88" t="s">
        <v>26</v>
      </c>
      <c r="J102" s="88" t="s">
        <v>705</v>
      </c>
      <c r="K102" s="91">
        <v>321742265</v>
      </c>
      <c r="L102" s="91">
        <v>25739381</v>
      </c>
      <c r="M102" s="91">
        <v>0</v>
      </c>
      <c r="N102" s="91"/>
      <c r="O102" s="91">
        <v>347481646</v>
      </c>
      <c r="P102" s="91">
        <v>347481646</v>
      </c>
      <c r="Q102" s="87" t="s">
        <v>706</v>
      </c>
      <c r="R102" s="87" t="s">
        <v>707</v>
      </c>
      <c r="S102" s="88" t="s">
        <v>681</v>
      </c>
      <c r="T102">
        <f t="shared" si="1"/>
        <v>5</v>
      </c>
    </row>
    <row r="103" spans="1:21" ht="60" x14ac:dyDescent="0.25">
      <c r="A103" s="87">
        <v>102</v>
      </c>
      <c r="B103" s="87" t="s">
        <v>701</v>
      </c>
      <c r="C103" s="88" t="s">
        <v>702</v>
      </c>
      <c r="D103" s="89">
        <v>62</v>
      </c>
      <c r="E103" s="90" t="s">
        <v>809</v>
      </c>
      <c r="F103" s="87" t="s">
        <v>704</v>
      </c>
      <c r="G103" s="88" t="s">
        <v>552</v>
      </c>
      <c r="H103" s="87" t="s">
        <v>27</v>
      </c>
      <c r="I103" s="88" t="s">
        <v>26</v>
      </c>
      <c r="J103" s="88" t="s">
        <v>705</v>
      </c>
      <c r="K103" s="91">
        <v>320412612</v>
      </c>
      <c r="L103" s="91">
        <v>25633009</v>
      </c>
      <c r="M103" s="91">
        <v>0</v>
      </c>
      <c r="N103" s="91"/>
      <c r="O103" s="91">
        <v>346045621</v>
      </c>
      <c r="P103" s="91">
        <v>346045621</v>
      </c>
      <c r="Q103" s="87" t="s">
        <v>706</v>
      </c>
      <c r="R103" s="87" t="s">
        <v>707</v>
      </c>
      <c r="S103" s="88" t="s">
        <v>681</v>
      </c>
      <c r="T103">
        <f t="shared" si="1"/>
        <v>5</v>
      </c>
    </row>
    <row r="104" spans="1:21" ht="60" x14ac:dyDescent="0.25">
      <c r="A104" s="87">
        <v>103</v>
      </c>
      <c r="B104" s="87" t="s">
        <v>701</v>
      </c>
      <c r="C104" s="88" t="s">
        <v>702</v>
      </c>
      <c r="D104" s="89">
        <v>63</v>
      </c>
      <c r="E104" s="90" t="s">
        <v>810</v>
      </c>
      <c r="F104" s="87" t="s">
        <v>704</v>
      </c>
      <c r="G104" s="88" t="s">
        <v>552</v>
      </c>
      <c r="H104" s="87" t="s">
        <v>27</v>
      </c>
      <c r="I104" s="88" t="s">
        <v>26</v>
      </c>
      <c r="J104" s="88" t="s">
        <v>705</v>
      </c>
      <c r="K104" s="91">
        <v>416446622</v>
      </c>
      <c r="L104" s="91">
        <v>33315730</v>
      </c>
      <c r="M104" s="91">
        <v>0</v>
      </c>
      <c r="N104" s="91"/>
      <c r="O104" s="91">
        <v>449762352</v>
      </c>
      <c r="P104" s="91">
        <v>449762352</v>
      </c>
      <c r="Q104" s="87" t="s">
        <v>706</v>
      </c>
      <c r="R104" s="87" t="s">
        <v>707</v>
      </c>
      <c r="S104" s="88" t="s">
        <v>681</v>
      </c>
      <c r="T104">
        <f t="shared" si="1"/>
        <v>5</v>
      </c>
    </row>
    <row r="105" spans="1:21" ht="60" x14ac:dyDescent="0.25">
      <c r="A105" s="87">
        <v>104</v>
      </c>
      <c r="B105" s="87" t="s">
        <v>701</v>
      </c>
      <c r="C105" s="88" t="s">
        <v>702</v>
      </c>
      <c r="D105" s="89">
        <v>64</v>
      </c>
      <c r="E105" s="90" t="s">
        <v>812</v>
      </c>
      <c r="F105" s="87" t="s">
        <v>704</v>
      </c>
      <c r="G105" s="88" t="s">
        <v>552</v>
      </c>
      <c r="H105" s="87" t="s">
        <v>27</v>
      </c>
      <c r="I105" s="88" t="s">
        <v>26</v>
      </c>
      <c r="J105" s="88" t="s">
        <v>705</v>
      </c>
      <c r="K105" s="91">
        <v>280091576</v>
      </c>
      <c r="L105" s="91">
        <v>22407326</v>
      </c>
      <c r="M105" s="91">
        <v>0</v>
      </c>
      <c r="N105" s="91"/>
      <c r="O105" s="91">
        <v>302498902</v>
      </c>
      <c r="P105" s="91">
        <v>302498902</v>
      </c>
      <c r="Q105" s="87" t="s">
        <v>706</v>
      </c>
      <c r="R105" s="87" t="s">
        <v>707</v>
      </c>
      <c r="S105" s="88" t="s">
        <v>681</v>
      </c>
      <c r="T105">
        <f t="shared" si="1"/>
        <v>5</v>
      </c>
    </row>
    <row r="106" spans="1:21" ht="60" x14ac:dyDescent="0.25">
      <c r="A106" s="87">
        <v>105</v>
      </c>
      <c r="B106" s="87" t="s">
        <v>701</v>
      </c>
      <c r="C106" s="88" t="s">
        <v>702</v>
      </c>
      <c r="D106" s="89">
        <v>65</v>
      </c>
      <c r="E106" s="90" t="s">
        <v>814</v>
      </c>
      <c r="F106" s="87" t="s">
        <v>704</v>
      </c>
      <c r="G106" s="88" t="s">
        <v>552</v>
      </c>
      <c r="H106" s="87" t="s">
        <v>27</v>
      </c>
      <c r="I106" s="88" t="s">
        <v>26</v>
      </c>
      <c r="J106" s="88" t="s">
        <v>705</v>
      </c>
      <c r="K106" s="91">
        <v>593476762</v>
      </c>
      <c r="L106" s="91">
        <v>47478141</v>
      </c>
      <c r="M106" s="91">
        <v>0</v>
      </c>
      <c r="N106" s="91"/>
      <c r="O106" s="91">
        <v>640954903</v>
      </c>
      <c r="P106" s="91">
        <v>640954903</v>
      </c>
      <c r="Q106" s="87" t="s">
        <v>706</v>
      </c>
      <c r="R106" s="87" t="s">
        <v>707</v>
      </c>
      <c r="S106" s="88" t="s">
        <v>681</v>
      </c>
      <c r="T106">
        <f t="shared" si="1"/>
        <v>5</v>
      </c>
      <c r="U106" t="s">
        <v>1217</v>
      </c>
    </row>
    <row r="107" spans="1:21" ht="60" x14ac:dyDescent="0.25">
      <c r="A107" s="87">
        <v>106</v>
      </c>
      <c r="B107" s="87" t="s">
        <v>701</v>
      </c>
      <c r="C107" s="88" t="s">
        <v>702</v>
      </c>
      <c r="D107" s="89">
        <v>66</v>
      </c>
      <c r="E107" s="90" t="s">
        <v>815</v>
      </c>
      <c r="F107" s="87" t="s">
        <v>704</v>
      </c>
      <c r="G107" s="88" t="s">
        <v>552</v>
      </c>
      <c r="H107" s="87" t="s">
        <v>27</v>
      </c>
      <c r="I107" s="88" t="s">
        <v>26</v>
      </c>
      <c r="J107" s="88" t="s">
        <v>705</v>
      </c>
      <c r="K107" s="91">
        <v>326110556</v>
      </c>
      <c r="L107" s="91">
        <v>26088844</v>
      </c>
      <c r="M107" s="91">
        <v>0</v>
      </c>
      <c r="N107" s="91"/>
      <c r="O107" s="91">
        <v>352199400</v>
      </c>
      <c r="P107" s="91">
        <v>352199400</v>
      </c>
      <c r="Q107" s="87" t="s">
        <v>706</v>
      </c>
      <c r="R107" s="87" t="s">
        <v>707</v>
      </c>
      <c r="S107" s="88" t="s">
        <v>681</v>
      </c>
      <c r="T107">
        <f t="shared" si="1"/>
        <v>5</v>
      </c>
      <c r="U107" t="s">
        <v>1217</v>
      </c>
    </row>
    <row r="108" spans="1:21" ht="60" x14ac:dyDescent="0.25">
      <c r="A108" s="87">
        <v>107</v>
      </c>
      <c r="B108" s="87" t="s">
        <v>701</v>
      </c>
      <c r="C108" s="88" t="s">
        <v>702</v>
      </c>
      <c r="D108" s="89">
        <v>67</v>
      </c>
      <c r="E108" s="90" t="s">
        <v>817</v>
      </c>
      <c r="F108" s="87" t="s">
        <v>704</v>
      </c>
      <c r="G108" s="88" t="s">
        <v>552</v>
      </c>
      <c r="H108" s="87" t="s">
        <v>27</v>
      </c>
      <c r="I108" s="88" t="s">
        <v>26</v>
      </c>
      <c r="J108" s="88" t="s">
        <v>705</v>
      </c>
      <c r="K108" s="91">
        <v>350823894</v>
      </c>
      <c r="L108" s="91">
        <v>28065912</v>
      </c>
      <c r="M108" s="91">
        <v>0</v>
      </c>
      <c r="N108" s="91"/>
      <c r="O108" s="91">
        <v>378889806</v>
      </c>
      <c r="P108" s="91">
        <v>378889806</v>
      </c>
      <c r="Q108" s="87" t="s">
        <v>706</v>
      </c>
      <c r="R108" s="87" t="s">
        <v>707</v>
      </c>
      <c r="S108" s="88" t="s">
        <v>681</v>
      </c>
      <c r="T108">
        <f t="shared" si="1"/>
        <v>5</v>
      </c>
      <c r="U108" s="54" t="s">
        <v>575</v>
      </c>
    </row>
    <row r="109" spans="1:21" ht="60" x14ac:dyDescent="0.25">
      <c r="A109" s="87">
        <v>108</v>
      </c>
      <c r="B109" s="87" t="s">
        <v>701</v>
      </c>
      <c r="C109" s="88" t="s">
        <v>702</v>
      </c>
      <c r="D109" s="89">
        <v>68</v>
      </c>
      <c r="E109" s="90" t="s">
        <v>819</v>
      </c>
      <c r="F109" s="87" t="s">
        <v>704</v>
      </c>
      <c r="G109" s="88" t="s">
        <v>552</v>
      </c>
      <c r="H109" s="87" t="s">
        <v>27</v>
      </c>
      <c r="I109" s="88" t="s">
        <v>26</v>
      </c>
      <c r="J109" s="88" t="s">
        <v>705</v>
      </c>
      <c r="K109" s="91">
        <v>224678421</v>
      </c>
      <c r="L109" s="91">
        <v>17974274</v>
      </c>
      <c r="M109" s="91">
        <v>0</v>
      </c>
      <c r="N109" s="91"/>
      <c r="O109" s="91">
        <v>242652695</v>
      </c>
      <c r="P109" s="91">
        <v>242652695</v>
      </c>
      <c r="Q109" s="87" t="s">
        <v>706</v>
      </c>
      <c r="R109" s="87" t="s">
        <v>707</v>
      </c>
      <c r="S109" s="88" t="s">
        <v>681</v>
      </c>
      <c r="T109">
        <f t="shared" si="1"/>
        <v>5</v>
      </c>
      <c r="U109" t="s">
        <v>1218</v>
      </c>
    </row>
    <row r="110" spans="1:21" ht="60" x14ac:dyDescent="0.25">
      <c r="A110" s="87">
        <v>109</v>
      </c>
      <c r="B110" s="87" t="s">
        <v>701</v>
      </c>
      <c r="C110" s="88" t="s">
        <v>702</v>
      </c>
      <c r="D110" s="89">
        <v>69</v>
      </c>
      <c r="E110" s="90" t="s">
        <v>820</v>
      </c>
      <c r="F110" s="87" t="s">
        <v>704</v>
      </c>
      <c r="G110" s="88" t="s">
        <v>552</v>
      </c>
      <c r="H110" s="87" t="s">
        <v>27</v>
      </c>
      <c r="I110" s="88" t="s">
        <v>26</v>
      </c>
      <c r="J110" s="88" t="s">
        <v>705</v>
      </c>
      <c r="K110" s="91">
        <v>321653742</v>
      </c>
      <c r="L110" s="91">
        <v>25732299</v>
      </c>
      <c r="M110" s="91">
        <v>0</v>
      </c>
      <c r="N110" s="91"/>
      <c r="O110" s="91">
        <v>347386041</v>
      </c>
      <c r="P110" s="91">
        <v>347386041</v>
      </c>
      <c r="Q110" s="87" t="s">
        <v>706</v>
      </c>
      <c r="R110" s="87" t="s">
        <v>707</v>
      </c>
      <c r="S110" s="88" t="s">
        <v>681</v>
      </c>
      <c r="T110">
        <f t="shared" si="1"/>
        <v>5</v>
      </c>
      <c r="U110" t="s">
        <v>1218</v>
      </c>
    </row>
    <row r="111" spans="1:21" ht="60" x14ac:dyDescent="0.25">
      <c r="A111" s="87">
        <v>110</v>
      </c>
      <c r="B111" s="87" t="s">
        <v>701</v>
      </c>
      <c r="C111" s="88" t="s">
        <v>702</v>
      </c>
      <c r="D111" s="89">
        <v>70</v>
      </c>
      <c r="E111" s="90" t="s">
        <v>822</v>
      </c>
      <c r="F111" s="87" t="s">
        <v>704</v>
      </c>
      <c r="G111" s="88" t="s">
        <v>552</v>
      </c>
      <c r="H111" s="87" t="s">
        <v>27</v>
      </c>
      <c r="I111" s="88" t="s">
        <v>26</v>
      </c>
      <c r="J111" s="88" t="s">
        <v>705</v>
      </c>
      <c r="K111" s="91">
        <v>295595322</v>
      </c>
      <c r="L111" s="91">
        <v>23647626</v>
      </c>
      <c r="M111" s="91">
        <v>0</v>
      </c>
      <c r="N111" s="91"/>
      <c r="O111" s="91">
        <v>319242948</v>
      </c>
      <c r="P111" s="91">
        <v>319242948</v>
      </c>
      <c r="Q111" s="87" t="s">
        <v>706</v>
      </c>
      <c r="R111" s="87" t="s">
        <v>707</v>
      </c>
      <c r="S111" s="88" t="s">
        <v>681</v>
      </c>
      <c r="T111">
        <f t="shared" si="1"/>
        <v>5</v>
      </c>
      <c r="U111" t="s">
        <v>1218</v>
      </c>
    </row>
    <row r="112" spans="1:21" ht="60" x14ac:dyDescent="0.25">
      <c r="A112" s="87">
        <v>111</v>
      </c>
      <c r="B112" s="87" t="s">
        <v>701</v>
      </c>
      <c r="C112" s="88" t="s">
        <v>702</v>
      </c>
      <c r="D112" s="89">
        <v>71</v>
      </c>
      <c r="E112" s="90" t="s">
        <v>824</v>
      </c>
      <c r="F112" s="87" t="s">
        <v>704</v>
      </c>
      <c r="G112" s="88" t="s">
        <v>552</v>
      </c>
      <c r="H112" s="87" t="s">
        <v>27</v>
      </c>
      <c r="I112" s="88" t="s">
        <v>26</v>
      </c>
      <c r="J112" s="88" t="s">
        <v>705</v>
      </c>
      <c r="K112" s="91">
        <v>294321462</v>
      </c>
      <c r="L112" s="91">
        <v>23545717</v>
      </c>
      <c r="M112" s="91">
        <v>0</v>
      </c>
      <c r="N112" s="91"/>
      <c r="O112" s="91">
        <v>317867179</v>
      </c>
      <c r="P112" s="91">
        <v>317867179</v>
      </c>
      <c r="Q112" s="87" t="s">
        <v>706</v>
      </c>
      <c r="R112" s="87" t="s">
        <v>707</v>
      </c>
      <c r="S112" s="88" t="s">
        <v>681</v>
      </c>
      <c r="T112">
        <f t="shared" si="1"/>
        <v>5</v>
      </c>
      <c r="U112" t="s">
        <v>1218</v>
      </c>
    </row>
    <row r="113" spans="1:21" ht="60" x14ac:dyDescent="0.25">
      <c r="A113" s="87">
        <v>112</v>
      </c>
      <c r="B113" s="87" t="s">
        <v>701</v>
      </c>
      <c r="C113" s="88" t="s">
        <v>702</v>
      </c>
      <c r="D113" s="89">
        <v>72</v>
      </c>
      <c r="E113" s="90" t="s">
        <v>825</v>
      </c>
      <c r="F113" s="87" t="s">
        <v>704</v>
      </c>
      <c r="G113" s="88" t="s">
        <v>552</v>
      </c>
      <c r="H113" s="87" t="s">
        <v>27</v>
      </c>
      <c r="I113" s="88" t="s">
        <v>26</v>
      </c>
      <c r="J113" s="88" t="s">
        <v>705</v>
      </c>
      <c r="K113" s="91">
        <v>288516772</v>
      </c>
      <c r="L113" s="91">
        <v>23081342</v>
      </c>
      <c r="M113" s="91">
        <v>0</v>
      </c>
      <c r="N113" s="91"/>
      <c r="O113" s="91">
        <v>311598114</v>
      </c>
      <c r="P113" s="91">
        <v>311598114</v>
      </c>
      <c r="Q113" s="87" t="s">
        <v>706</v>
      </c>
      <c r="R113" s="87" t="s">
        <v>707</v>
      </c>
      <c r="S113" s="88" t="s">
        <v>681</v>
      </c>
      <c r="T113">
        <f t="shared" si="1"/>
        <v>5</v>
      </c>
      <c r="U113" t="s">
        <v>1218</v>
      </c>
    </row>
    <row r="114" spans="1:21" ht="60" x14ac:dyDescent="0.25">
      <c r="A114" s="87">
        <v>113</v>
      </c>
      <c r="B114" s="87" t="s">
        <v>701</v>
      </c>
      <c r="C114" s="88" t="s">
        <v>702</v>
      </c>
      <c r="D114" s="89">
        <v>73</v>
      </c>
      <c r="E114" s="90" t="s">
        <v>827</v>
      </c>
      <c r="F114" s="87" t="s">
        <v>704</v>
      </c>
      <c r="G114" s="88" t="s">
        <v>552</v>
      </c>
      <c r="H114" s="87" t="s">
        <v>27</v>
      </c>
      <c r="I114" s="88" t="s">
        <v>26</v>
      </c>
      <c r="J114" s="88" t="s">
        <v>705</v>
      </c>
      <c r="K114" s="91">
        <v>207117541</v>
      </c>
      <c r="L114" s="91">
        <v>16569403</v>
      </c>
      <c r="M114" s="91">
        <v>0</v>
      </c>
      <c r="N114" s="91"/>
      <c r="O114" s="91">
        <v>223686944</v>
      </c>
      <c r="P114" s="91">
        <v>223686944</v>
      </c>
      <c r="Q114" s="87" t="s">
        <v>706</v>
      </c>
      <c r="R114" s="87" t="s">
        <v>707</v>
      </c>
      <c r="S114" s="88" t="s">
        <v>681</v>
      </c>
      <c r="T114">
        <f t="shared" si="1"/>
        <v>5</v>
      </c>
      <c r="U114" t="s">
        <v>1218</v>
      </c>
    </row>
    <row r="115" spans="1:21" ht="60" x14ac:dyDescent="0.25">
      <c r="A115" s="87">
        <v>114</v>
      </c>
      <c r="B115" s="87" t="s">
        <v>701</v>
      </c>
      <c r="C115" s="88" t="s">
        <v>702</v>
      </c>
      <c r="D115" s="89">
        <v>74</v>
      </c>
      <c r="E115" s="90" t="s">
        <v>829</v>
      </c>
      <c r="F115" s="87" t="s">
        <v>704</v>
      </c>
      <c r="G115" s="88" t="s">
        <v>552</v>
      </c>
      <c r="H115" s="87" t="s">
        <v>27</v>
      </c>
      <c r="I115" s="88" t="s">
        <v>26</v>
      </c>
      <c r="J115" s="88" t="s">
        <v>705</v>
      </c>
      <c r="K115" s="91">
        <v>298240116</v>
      </c>
      <c r="L115" s="91">
        <v>23859209</v>
      </c>
      <c r="M115" s="91">
        <v>0</v>
      </c>
      <c r="N115" s="91"/>
      <c r="O115" s="91">
        <v>322099325</v>
      </c>
      <c r="P115" s="91">
        <v>322099325</v>
      </c>
      <c r="Q115" s="87" t="s">
        <v>706</v>
      </c>
      <c r="R115" s="87" t="s">
        <v>707</v>
      </c>
      <c r="S115" s="88" t="s">
        <v>681</v>
      </c>
      <c r="T115">
        <f t="shared" si="1"/>
        <v>5</v>
      </c>
      <c r="U115" t="s">
        <v>1225</v>
      </c>
    </row>
    <row r="116" spans="1:21" ht="60" x14ac:dyDescent="0.25">
      <c r="A116" s="87">
        <v>115</v>
      </c>
      <c r="B116" s="87" t="s">
        <v>701</v>
      </c>
      <c r="C116" s="88" t="s">
        <v>702</v>
      </c>
      <c r="D116" s="89">
        <v>75</v>
      </c>
      <c r="E116" s="90" t="s">
        <v>830</v>
      </c>
      <c r="F116" s="87" t="s">
        <v>704</v>
      </c>
      <c r="G116" s="88" t="s">
        <v>552</v>
      </c>
      <c r="H116" s="87" t="s">
        <v>27</v>
      </c>
      <c r="I116" s="88" t="s">
        <v>26</v>
      </c>
      <c r="J116" s="88" t="s">
        <v>705</v>
      </c>
      <c r="K116" s="91">
        <v>285652102</v>
      </c>
      <c r="L116" s="91">
        <v>22852168</v>
      </c>
      <c r="M116" s="91">
        <v>0</v>
      </c>
      <c r="N116" s="91"/>
      <c r="O116" s="91">
        <v>308504270</v>
      </c>
      <c r="P116" s="91">
        <v>308504270</v>
      </c>
      <c r="Q116" s="87" t="s">
        <v>706</v>
      </c>
      <c r="R116" s="87" t="s">
        <v>707</v>
      </c>
      <c r="S116" s="88" t="s">
        <v>681</v>
      </c>
      <c r="T116">
        <f t="shared" si="1"/>
        <v>5</v>
      </c>
      <c r="U116" t="s">
        <v>1225</v>
      </c>
    </row>
    <row r="117" spans="1:21" ht="60" x14ac:dyDescent="0.25">
      <c r="A117" s="87">
        <v>116</v>
      </c>
      <c r="B117" s="87" t="s">
        <v>701</v>
      </c>
      <c r="C117" s="88" t="s">
        <v>702</v>
      </c>
      <c r="D117" s="89">
        <v>76</v>
      </c>
      <c r="E117" s="90" t="s">
        <v>832</v>
      </c>
      <c r="F117" s="87" t="s">
        <v>704</v>
      </c>
      <c r="G117" s="88" t="s">
        <v>552</v>
      </c>
      <c r="H117" s="87" t="s">
        <v>27</v>
      </c>
      <c r="I117" s="88" t="s">
        <v>26</v>
      </c>
      <c r="J117" s="88" t="s">
        <v>705</v>
      </c>
      <c r="K117" s="91">
        <v>294870895</v>
      </c>
      <c r="L117" s="91">
        <v>23589672</v>
      </c>
      <c r="M117" s="91">
        <v>0</v>
      </c>
      <c r="N117" s="91"/>
      <c r="O117" s="91">
        <v>318460567</v>
      </c>
      <c r="P117" s="91">
        <v>318460567</v>
      </c>
      <c r="Q117" s="87" t="s">
        <v>706</v>
      </c>
      <c r="R117" s="87" t="s">
        <v>707</v>
      </c>
      <c r="S117" s="88" t="s">
        <v>681</v>
      </c>
      <c r="T117">
        <f t="shared" si="1"/>
        <v>5</v>
      </c>
    </row>
    <row r="118" spans="1:21" ht="60" x14ac:dyDescent="0.25">
      <c r="A118" s="87">
        <v>117</v>
      </c>
      <c r="B118" s="87" t="s">
        <v>701</v>
      </c>
      <c r="C118" s="88" t="s">
        <v>702</v>
      </c>
      <c r="D118" s="89">
        <v>77</v>
      </c>
      <c r="E118" s="90" t="s">
        <v>834</v>
      </c>
      <c r="F118" s="87" t="s">
        <v>704</v>
      </c>
      <c r="G118" s="88" t="s">
        <v>552</v>
      </c>
      <c r="H118" s="87" t="s">
        <v>27</v>
      </c>
      <c r="I118" s="88" t="s">
        <v>26</v>
      </c>
      <c r="J118" s="88" t="s">
        <v>705</v>
      </c>
      <c r="K118" s="91">
        <v>345243117</v>
      </c>
      <c r="L118" s="91">
        <v>27619449</v>
      </c>
      <c r="M118" s="91">
        <v>0</v>
      </c>
      <c r="N118" s="91"/>
      <c r="O118" s="91">
        <v>372862566</v>
      </c>
      <c r="P118" s="91">
        <v>372862566</v>
      </c>
      <c r="Q118" s="87" t="s">
        <v>706</v>
      </c>
      <c r="R118" s="87" t="s">
        <v>707</v>
      </c>
      <c r="S118" s="88" t="s">
        <v>681</v>
      </c>
      <c r="T118">
        <f t="shared" si="1"/>
        <v>5</v>
      </c>
    </row>
    <row r="119" spans="1:21" ht="60" x14ac:dyDescent="0.25">
      <c r="A119" s="87">
        <v>118</v>
      </c>
      <c r="B119" s="87" t="s">
        <v>701</v>
      </c>
      <c r="C119" s="88" t="s">
        <v>702</v>
      </c>
      <c r="D119" s="89">
        <v>78</v>
      </c>
      <c r="E119" s="90" t="s">
        <v>835</v>
      </c>
      <c r="F119" s="87" t="s">
        <v>704</v>
      </c>
      <c r="G119" s="88" t="s">
        <v>552</v>
      </c>
      <c r="H119" s="87" t="s">
        <v>27</v>
      </c>
      <c r="I119" s="88" t="s">
        <v>26</v>
      </c>
      <c r="J119" s="88" t="s">
        <v>705</v>
      </c>
      <c r="K119" s="91">
        <v>307847215</v>
      </c>
      <c r="L119" s="91">
        <v>24627777</v>
      </c>
      <c r="M119" s="91">
        <v>0</v>
      </c>
      <c r="N119" s="91"/>
      <c r="O119" s="91">
        <v>332474992</v>
      </c>
      <c r="P119" s="91">
        <v>332474992</v>
      </c>
      <c r="Q119" s="87" t="s">
        <v>706</v>
      </c>
      <c r="R119" s="87" t="s">
        <v>707</v>
      </c>
      <c r="S119" s="88" t="s">
        <v>681</v>
      </c>
      <c r="T119">
        <f t="shared" si="1"/>
        <v>5</v>
      </c>
    </row>
    <row r="120" spans="1:21" ht="60" x14ac:dyDescent="0.25">
      <c r="A120" s="87">
        <v>119</v>
      </c>
      <c r="B120" s="87" t="s">
        <v>701</v>
      </c>
      <c r="C120" s="88" t="s">
        <v>702</v>
      </c>
      <c r="D120" s="89">
        <v>79</v>
      </c>
      <c r="E120" s="90" t="s">
        <v>837</v>
      </c>
      <c r="F120" s="87" t="s">
        <v>704</v>
      </c>
      <c r="G120" s="88" t="s">
        <v>552</v>
      </c>
      <c r="H120" s="87" t="s">
        <v>27</v>
      </c>
      <c r="I120" s="88" t="s">
        <v>26</v>
      </c>
      <c r="J120" s="88" t="s">
        <v>705</v>
      </c>
      <c r="K120" s="91">
        <v>174112400</v>
      </c>
      <c r="L120" s="91">
        <v>13928992</v>
      </c>
      <c r="M120" s="91">
        <v>0</v>
      </c>
      <c r="N120" s="91"/>
      <c r="O120" s="91">
        <v>188041392</v>
      </c>
      <c r="P120" s="91">
        <v>188041392</v>
      </c>
      <c r="Q120" s="87" t="s">
        <v>706</v>
      </c>
      <c r="R120" s="87" t="s">
        <v>707</v>
      </c>
      <c r="S120" s="88" t="s">
        <v>681</v>
      </c>
      <c r="T120">
        <f t="shared" si="1"/>
        <v>5</v>
      </c>
      <c r="U120" s="54" t="s">
        <v>573</v>
      </c>
    </row>
    <row r="121" spans="1:21" ht="60" x14ac:dyDescent="0.25">
      <c r="A121" s="87">
        <v>120</v>
      </c>
      <c r="B121" s="87" t="s">
        <v>701</v>
      </c>
      <c r="C121" s="88" t="s">
        <v>702</v>
      </c>
      <c r="D121" s="89">
        <v>80</v>
      </c>
      <c r="E121" s="90" t="s">
        <v>837</v>
      </c>
      <c r="F121" s="87" t="s">
        <v>704</v>
      </c>
      <c r="G121" s="88" t="s">
        <v>552</v>
      </c>
      <c r="H121" s="87" t="s">
        <v>27</v>
      </c>
      <c r="I121" s="88" t="s">
        <v>26</v>
      </c>
      <c r="J121" s="88" t="s">
        <v>705</v>
      </c>
      <c r="K121" s="91">
        <v>384081940</v>
      </c>
      <c r="L121" s="91">
        <v>30726555</v>
      </c>
      <c r="M121" s="91">
        <v>0</v>
      </c>
      <c r="N121" s="91"/>
      <c r="O121" s="91">
        <v>414808495</v>
      </c>
      <c r="P121" s="91">
        <v>414808495</v>
      </c>
      <c r="Q121" s="87" t="s">
        <v>706</v>
      </c>
      <c r="R121" s="87" t="s">
        <v>707</v>
      </c>
      <c r="S121" s="88" t="s">
        <v>681</v>
      </c>
      <c r="T121">
        <f t="shared" si="1"/>
        <v>5</v>
      </c>
    </row>
    <row r="122" spans="1:21" ht="60" x14ac:dyDescent="0.25">
      <c r="A122" s="87">
        <v>121</v>
      </c>
      <c r="B122" s="87" t="s">
        <v>701</v>
      </c>
      <c r="C122" s="88" t="s">
        <v>702</v>
      </c>
      <c r="D122" s="89">
        <v>81</v>
      </c>
      <c r="E122" s="90" t="s">
        <v>840</v>
      </c>
      <c r="F122" s="87" t="s">
        <v>704</v>
      </c>
      <c r="G122" s="88" t="s">
        <v>552</v>
      </c>
      <c r="H122" s="87" t="s">
        <v>27</v>
      </c>
      <c r="I122" s="88" t="s">
        <v>26</v>
      </c>
      <c r="J122" s="88" t="s">
        <v>705</v>
      </c>
      <c r="K122" s="91">
        <v>289555732</v>
      </c>
      <c r="L122" s="91">
        <v>23164459</v>
      </c>
      <c r="M122" s="91">
        <v>0</v>
      </c>
      <c r="N122" s="91"/>
      <c r="O122" s="91">
        <v>312720191</v>
      </c>
      <c r="P122" s="91">
        <v>312720191</v>
      </c>
      <c r="Q122" s="87" t="s">
        <v>706</v>
      </c>
      <c r="R122" s="87" t="s">
        <v>707</v>
      </c>
      <c r="S122" s="88" t="s">
        <v>681</v>
      </c>
      <c r="T122">
        <f t="shared" si="1"/>
        <v>6</v>
      </c>
    </row>
    <row r="123" spans="1:21" ht="60" x14ac:dyDescent="0.25">
      <c r="A123" s="87">
        <v>122</v>
      </c>
      <c r="B123" s="87" t="s">
        <v>701</v>
      </c>
      <c r="C123" s="88" t="s">
        <v>702</v>
      </c>
      <c r="D123" s="89">
        <v>82</v>
      </c>
      <c r="E123" s="90" t="s">
        <v>842</v>
      </c>
      <c r="F123" s="87" t="s">
        <v>704</v>
      </c>
      <c r="G123" s="88" t="s">
        <v>552</v>
      </c>
      <c r="H123" s="87" t="s">
        <v>27</v>
      </c>
      <c r="I123" s="88" t="s">
        <v>26</v>
      </c>
      <c r="J123" s="88" t="s">
        <v>705</v>
      </c>
      <c r="K123" s="91">
        <v>315876724</v>
      </c>
      <c r="L123" s="91">
        <v>25270138</v>
      </c>
      <c r="M123" s="91">
        <v>0</v>
      </c>
      <c r="N123" s="91"/>
      <c r="O123" s="91">
        <v>341146862</v>
      </c>
      <c r="P123" s="91">
        <v>341146862</v>
      </c>
      <c r="Q123" s="87" t="s">
        <v>706</v>
      </c>
      <c r="R123" s="87" t="s">
        <v>707</v>
      </c>
      <c r="S123" s="88" t="s">
        <v>681</v>
      </c>
      <c r="T123">
        <f t="shared" si="1"/>
        <v>6</v>
      </c>
    </row>
    <row r="124" spans="1:21" ht="60" x14ac:dyDescent="0.25">
      <c r="A124" s="87">
        <v>123</v>
      </c>
      <c r="B124" s="87" t="s">
        <v>701</v>
      </c>
      <c r="C124" s="88" t="s">
        <v>702</v>
      </c>
      <c r="D124" s="89">
        <v>83</v>
      </c>
      <c r="E124" s="90" t="s">
        <v>843</v>
      </c>
      <c r="F124" s="87" t="s">
        <v>704</v>
      </c>
      <c r="G124" s="88" t="s">
        <v>552</v>
      </c>
      <c r="H124" s="87" t="s">
        <v>27</v>
      </c>
      <c r="I124" s="88" t="s">
        <v>26</v>
      </c>
      <c r="J124" s="88" t="s">
        <v>705</v>
      </c>
      <c r="K124" s="91">
        <v>108373324</v>
      </c>
      <c r="L124" s="91">
        <v>8669866</v>
      </c>
      <c r="M124" s="91">
        <v>0</v>
      </c>
      <c r="N124" s="91"/>
      <c r="O124" s="91">
        <v>117043190</v>
      </c>
      <c r="P124" s="91">
        <v>117043190</v>
      </c>
      <c r="Q124" s="87" t="s">
        <v>706</v>
      </c>
      <c r="R124" s="87" t="s">
        <v>707</v>
      </c>
      <c r="S124" s="88" t="s">
        <v>681</v>
      </c>
      <c r="T124">
        <f t="shared" si="1"/>
        <v>6</v>
      </c>
    </row>
    <row r="125" spans="1:21" ht="60" x14ac:dyDescent="0.25">
      <c r="A125" s="87">
        <v>124</v>
      </c>
      <c r="B125" s="87" t="s">
        <v>701</v>
      </c>
      <c r="C125" s="88" t="s">
        <v>702</v>
      </c>
      <c r="D125" s="89">
        <v>84</v>
      </c>
      <c r="E125" s="90" t="s">
        <v>845</v>
      </c>
      <c r="F125" s="87" t="s">
        <v>704</v>
      </c>
      <c r="G125" s="88" t="s">
        <v>552</v>
      </c>
      <c r="H125" s="87" t="s">
        <v>27</v>
      </c>
      <c r="I125" s="88" t="s">
        <v>26</v>
      </c>
      <c r="J125" s="88" t="s">
        <v>705</v>
      </c>
      <c r="K125" s="91">
        <v>319599322</v>
      </c>
      <c r="L125" s="91">
        <v>25567946</v>
      </c>
      <c r="M125" s="91">
        <v>0</v>
      </c>
      <c r="N125" s="91"/>
      <c r="O125" s="91">
        <v>345167268</v>
      </c>
      <c r="P125" s="91">
        <v>345167268</v>
      </c>
      <c r="Q125" s="87" t="s">
        <v>706</v>
      </c>
      <c r="R125" s="87" t="s">
        <v>707</v>
      </c>
      <c r="S125" s="88" t="s">
        <v>681</v>
      </c>
      <c r="T125">
        <f t="shared" si="1"/>
        <v>6</v>
      </c>
    </row>
    <row r="126" spans="1:21" ht="60" x14ac:dyDescent="0.25">
      <c r="A126" s="87">
        <v>125</v>
      </c>
      <c r="B126" s="87" t="s">
        <v>701</v>
      </c>
      <c r="C126" s="88" t="s">
        <v>702</v>
      </c>
      <c r="D126" s="89">
        <v>85</v>
      </c>
      <c r="E126" s="90" t="s">
        <v>847</v>
      </c>
      <c r="F126" s="87" t="s">
        <v>704</v>
      </c>
      <c r="G126" s="88" t="s">
        <v>552</v>
      </c>
      <c r="H126" s="87" t="s">
        <v>27</v>
      </c>
      <c r="I126" s="88" t="s">
        <v>26</v>
      </c>
      <c r="J126" s="88" t="s">
        <v>705</v>
      </c>
      <c r="K126" s="91">
        <v>358825786</v>
      </c>
      <c r="L126" s="91">
        <v>28706063</v>
      </c>
      <c r="M126" s="91">
        <v>0</v>
      </c>
      <c r="N126" s="91"/>
      <c r="O126" s="91">
        <v>387531849</v>
      </c>
      <c r="P126" s="91">
        <v>387531849</v>
      </c>
      <c r="Q126" s="87" t="s">
        <v>706</v>
      </c>
      <c r="R126" s="87" t="s">
        <v>707</v>
      </c>
      <c r="S126" s="88" t="s">
        <v>681</v>
      </c>
      <c r="T126">
        <f t="shared" si="1"/>
        <v>6</v>
      </c>
    </row>
    <row r="127" spans="1:21" ht="60" x14ac:dyDescent="0.25">
      <c r="A127" s="87">
        <v>126</v>
      </c>
      <c r="B127" s="87" t="s">
        <v>701</v>
      </c>
      <c r="C127" s="88" t="s">
        <v>702</v>
      </c>
      <c r="D127" s="89">
        <v>86</v>
      </c>
      <c r="E127" s="90" t="s">
        <v>848</v>
      </c>
      <c r="F127" s="87" t="s">
        <v>704</v>
      </c>
      <c r="G127" s="88" t="s">
        <v>552</v>
      </c>
      <c r="H127" s="87" t="s">
        <v>27</v>
      </c>
      <c r="I127" s="88" t="s">
        <v>26</v>
      </c>
      <c r="J127" s="88" t="s">
        <v>705</v>
      </c>
      <c r="K127" s="91">
        <v>356383939</v>
      </c>
      <c r="L127" s="91">
        <v>28510715</v>
      </c>
      <c r="M127" s="91">
        <v>0</v>
      </c>
      <c r="N127" s="91"/>
      <c r="O127" s="91">
        <v>384894654</v>
      </c>
      <c r="P127" s="91">
        <v>384894654</v>
      </c>
      <c r="Q127" s="87" t="s">
        <v>706</v>
      </c>
      <c r="R127" s="87" t="s">
        <v>707</v>
      </c>
      <c r="S127" s="88" t="s">
        <v>681</v>
      </c>
      <c r="T127">
        <f t="shared" si="1"/>
        <v>6</v>
      </c>
    </row>
    <row r="128" spans="1:21" ht="60" x14ac:dyDescent="0.25">
      <c r="A128" s="87">
        <v>127</v>
      </c>
      <c r="B128" s="87" t="s">
        <v>701</v>
      </c>
      <c r="C128" s="88" t="s">
        <v>702</v>
      </c>
      <c r="D128" s="89">
        <v>87</v>
      </c>
      <c r="E128" s="90" t="s">
        <v>850</v>
      </c>
      <c r="F128" s="87" t="s">
        <v>704</v>
      </c>
      <c r="G128" s="88" t="s">
        <v>552</v>
      </c>
      <c r="H128" s="87" t="s">
        <v>27</v>
      </c>
      <c r="I128" s="88" t="s">
        <v>26</v>
      </c>
      <c r="J128" s="88" t="s">
        <v>705</v>
      </c>
      <c r="K128" s="91">
        <v>377065670</v>
      </c>
      <c r="L128" s="91">
        <v>30165254</v>
      </c>
      <c r="M128" s="91">
        <v>0</v>
      </c>
      <c r="N128" s="91"/>
      <c r="O128" s="91">
        <v>407230924</v>
      </c>
      <c r="P128" s="91">
        <v>407230924</v>
      </c>
      <c r="Q128" s="87" t="s">
        <v>706</v>
      </c>
      <c r="R128" s="87" t="s">
        <v>707</v>
      </c>
      <c r="S128" s="88" t="s">
        <v>681</v>
      </c>
      <c r="T128">
        <f t="shared" si="1"/>
        <v>6</v>
      </c>
    </row>
    <row r="129" spans="1:20" ht="60" x14ac:dyDescent="0.25">
      <c r="A129" s="87">
        <v>128</v>
      </c>
      <c r="B129" s="87" t="s">
        <v>701</v>
      </c>
      <c r="C129" s="88" t="s">
        <v>702</v>
      </c>
      <c r="D129" s="89">
        <v>88</v>
      </c>
      <c r="E129" s="90" t="s">
        <v>852</v>
      </c>
      <c r="F129" s="87" t="s">
        <v>704</v>
      </c>
      <c r="G129" s="88" t="s">
        <v>552</v>
      </c>
      <c r="H129" s="87" t="s">
        <v>27</v>
      </c>
      <c r="I129" s="88" t="s">
        <v>26</v>
      </c>
      <c r="J129" s="88" t="s">
        <v>705</v>
      </c>
      <c r="K129" s="91">
        <v>190898641</v>
      </c>
      <c r="L129" s="91">
        <v>15271891</v>
      </c>
      <c r="M129" s="91">
        <v>0</v>
      </c>
      <c r="N129" s="91"/>
      <c r="O129" s="91">
        <v>206170532</v>
      </c>
      <c r="P129" s="91">
        <v>206170532</v>
      </c>
      <c r="Q129" s="87" t="s">
        <v>706</v>
      </c>
      <c r="R129" s="87" t="s">
        <v>707</v>
      </c>
      <c r="S129" s="88" t="s">
        <v>681</v>
      </c>
      <c r="T129">
        <f t="shared" si="1"/>
        <v>6</v>
      </c>
    </row>
    <row r="130" spans="1:20" ht="60" x14ac:dyDescent="0.25">
      <c r="A130" s="87">
        <v>129</v>
      </c>
      <c r="B130" s="87" t="s">
        <v>701</v>
      </c>
      <c r="C130" s="88" t="s">
        <v>702</v>
      </c>
      <c r="D130" s="89">
        <v>89</v>
      </c>
      <c r="E130" s="90" t="s">
        <v>853</v>
      </c>
      <c r="F130" s="87" t="s">
        <v>704</v>
      </c>
      <c r="G130" s="88" t="s">
        <v>552</v>
      </c>
      <c r="H130" s="87" t="s">
        <v>27</v>
      </c>
      <c r="I130" s="88" t="s">
        <v>26</v>
      </c>
      <c r="J130" s="88" t="s">
        <v>705</v>
      </c>
      <c r="K130" s="91">
        <v>470187808</v>
      </c>
      <c r="L130" s="91">
        <v>37615025</v>
      </c>
      <c r="M130" s="91">
        <v>0</v>
      </c>
      <c r="N130" s="91"/>
      <c r="O130" s="91">
        <v>507802833</v>
      </c>
      <c r="P130" s="91">
        <v>507802833</v>
      </c>
      <c r="Q130" s="87" t="s">
        <v>706</v>
      </c>
      <c r="R130" s="87" t="s">
        <v>707</v>
      </c>
      <c r="S130" s="88" t="s">
        <v>681</v>
      </c>
      <c r="T130">
        <f t="shared" si="1"/>
        <v>6</v>
      </c>
    </row>
    <row r="131" spans="1:20" ht="60" x14ac:dyDescent="0.25">
      <c r="A131" s="87">
        <v>130</v>
      </c>
      <c r="B131" s="87" t="s">
        <v>701</v>
      </c>
      <c r="C131" s="88" t="s">
        <v>702</v>
      </c>
      <c r="D131" s="89">
        <v>90</v>
      </c>
      <c r="E131" s="90" t="s">
        <v>855</v>
      </c>
      <c r="F131" s="87" t="s">
        <v>704</v>
      </c>
      <c r="G131" s="88" t="s">
        <v>552</v>
      </c>
      <c r="H131" s="87" t="s">
        <v>27</v>
      </c>
      <c r="I131" s="88" t="s">
        <v>26</v>
      </c>
      <c r="J131" s="88" t="s">
        <v>705</v>
      </c>
      <c r="K131" s="91">
        <v>307032482</v>
      </c>
      <c r="L131" s="91">
        <v>24562599</v>
      </c>
      <c r="M131" s="91">
        <v>0</v>
      </c>
      <c r="N131" s="91"/>
      <c r="O131" s="91">
        <v>331595081</v>
      </c>
      <c r="P131" s="91">
        <v>331595081</v>
      </c>
      <c r="Q131" s="87" t="s">
        <v>706</v>
      </c>
      <c r="R131" s="87" t="s">
        <v>707</v>
      </c>
      <c r="S131" s="88" t="s">
        <v>681</v>
      </c>
      <c r="T131">
        <f t="shared" ref="T131:T194" si="2">MONTH(E131)</f>
        <v>6</v>
      </c>
    </row>
    <row r="132" spans="1:20" ht="60" x14ac:dyDescent="0.25">
      <c r="A132" s="87">
        <v>131</v>
      </c>
      <c r="B132" s="87" t="s">
        <v>701</v>
      </c>
      <c r="C132" s="88" t="s">
        <v>702</v>
      </c>
      <c r="D132" s="89">
        <v>91</v>
      </c>
      <c r="E132" s="90" t="s">
        <v>855</v>
      </c>
      <c r="F132" s="87" t="s">
        <v>704</v>
      </c>
      <c r="G132" s="88" t="s">
        <v>552</v>
      </c>
      <c r="H132" s="87" t="s">
        <v>27</v>
      </c>
      <c r="I132" s="88" t="s">
        <v>26</v>
      </c>
      <c r="J132" s="88" t="s">
        <v>705</v>
      </c>
      <c r="K132" s="91">
        <v>338281904</v>
      </c>
      <c r="L132" s="91">
        <v>27062552</v>
      </c>
      <c r="M132" s="91">
        <v>0</v>
      </c>
      <c r="N132" s="91"/>
      <c r="O132" s="91">
        <v>365344456</v>
      </c>
      <c r="P132" s="91">
        <v>365344456</v>
      </c>
      <c r="Q132" s="87" t="s">
        <v>706</v>
      </c>
      <c r="R132" s="87" t="s">
        <v>707</v>
      </c>
      <c r="S132" s="88" t="s">
        <v>681</v>
      </c>
      <c r="T132">
        <f t="shared" si="2"/>
        <v>6</v>
      </c>
    </row>
    <row r="133" spans="1:20" ht="60" x14ac:dyDescent="0.25">
      <c r="A133" s="87">
        <v>132</v>
      </c>
      <c r="B133" s="87" t="s">
        <v>701</v>
      </c>
      <c r="C133" s="88" t="s">
        <v>702</v>
      </c>
      <c r="D133" s="89">
        <v>92</v>
      </c>
      <c r="E133" s="90" t="s">
        <v>857</v>
      </c>
      <c r="F133" s="87" t="s">
        <v>704</v>
      </c>
      <c r="G133" s="88" t="s">
        <v>552</v>
      </c>
      <c r="H133" s="87" t="s">
        <v>27</v>
      </c>
      <c r="I133" s="88" t="s">
        <v>26</v>
      </c>
      <c r="J133" s="88" t="s">
        <v>705</v>
      </c>
      <c r="K133" s="91">
        <v>386770503</v>
      </c>
      <c r="L133" s="91">
        <v>30941640</v>
      </c>
      <c r="M133" s="91">
        <v>0</v>
      </c>
      <c r="N133" s="91"/>
      <c r="O133" s="91">
        <v>417712143</v>
      </c>
      <c r="P133" s="91">
        <v>417712143</v>
      </c>
      <c r="Q133" s="87" t="s">
        <v>706</v>
      </c>
      <c r="R133" s="87" t="s">
        <v>707</v>
      </c>
      <c r="S133" s="88" t="s">
        <v>681</v>
      </c>
      <c r="T133">
        <f t="shared" si="2"/>
        <v>6</v>
      </c>
    </row>
    <row r="134" spans="1:20" ht="60" x14ac:dyDescent="0.25">
      <c r="A134" s="87">
        <v>133</v>
      </c>
      <c r="B134" s="87" t="s">
        <v>701</v>
      </c>
      <c r="C134" s="88" t="s">
        <v>702</v>
      </c>
      <c r="D134" s="89">
        <v>93</v>
      </c>
      <c r="E134" s="90" t="s">
        <v>859</v>
      </c>
      <c r="F134" s="87" t="s">
        <v>704</v>
      </c>
      <c r="G134" s="88" t="s">
        <v>552</v>
      </c>
      <c r="H134" s="87" t="s">
        <v>27</v>
      </c>
      <c r="I134" s="88" t="s">
        <v>26</v>
      </c>
      <c r="J134" s="88" t="s">
        <v>705</v>
      </c>
      <c r="K134" s="91">
        <v>463406460</v>
      </c>
      <c r="L134" s="91">
        <v>37072517</v>
      </c>
      <c r="M134" s="91">
        <v>0</v>
      </c>
      <c r="N134" s="91"/>
      <c r="O134" s="91">
        <v>500478977</v>
      </c>
      <c r="P134" s="91">
        <v>500478977</v>
      </c>
      <c r="Q134" s="87" t="s">
        <v>706</v>
      </c>
      <c r="R134" s="87" t="s">
        <v>707</v>
      </c>
      <c r="S134" s="88" t="s">
        <v>681</v>
      </c>
      <c r="T134">
        <f t="shared" si="2"/>
        <v>6</v>
      </c>
    </row>
    <row r="135" spans="1:20" ht="60" x14ac:dyDescent="0.25">
      <c r="A135" s="87">
        <v>134</v>
      </c>
      <c r="B135" s="87" t="s">
        <v>701</v>
      </c>
      <c r="C135" s="88" t="s">
        <v>702</v>
      </c>
      <c r="D135" s="89">
        <v>94</v>
      </c>
      <c r="E135" s="90" t="s">
        <v>861</v>
      </c>
      <c r="F135" s="87" t="s">
        <v>704</v>
      </c>
      <c r="G135" s="88" t="s">
        <v>552</v>
      </c>
      <c r="H135" s="87" t="s">
        <v>27</v>
      </c>
      <c r="I135" s="88" t="s">
        <v>26</v>
      </c>
      <c r="J135" s="88" t="s">
        <v>705</v>
      </c>
      <c r="K135" s="91">
        <v>393790162</v>
      </c>
      <c r="L135" s="91">
        <v>31503213</v>
      </c>
      <c r="M135" s="91">
        <v>0</v>
      </c>
      <c r="N135" s="91"/>
      <c r="O135" s="91">
        <v>425293375</v>
      </c>
      <c r="P135" s="91">
        <v>425293375</v>
      </c>
      <c r="Q135" s="87" t="s">
        <v>706</v>
      </c>
      <c r="R135" s="87" t="s">
        <v>707</v>
      </c>
      <c r="S135" s="88" t="s">
        <v>681</v>
      </c>
      <c r="T135">
        <f t="shared" si="2"/>
        <v>6</v>
      </c>
    </row>
    <row r="136" spans="1:20" ht="60" x14ac:dyDescent="0.25">
      <c r="A136" s="87">
        <v>135</v>
      </c>
      <c r="B136" s="87" t="s">
        <v>701</v>
      </c>
      <c r="C136" s="88" t="s">
        <v>702</v>
      </c>
      <c r="D136" s="89">
        <v>95</v>
      </c>
      <c r="E136" s="90" t="s">
        <v>862</v>
      </c>
      <c r="F136" s="87" t="s">
        <v>704</v>
      </c>
      <c r="G136" s="88" t="s">
        <v>552</v>
      </c>
      <c r="H136" s="87" t="s">
        <v>27</v>
      </c>
      <c r="I136" s="88" t="s">
        <v>26</v>
      </c>
      <c r="J136" s="88" t="s">
        <v>705</v>
      </c>
      <c r="K136" s="91">
        <v>335689898</v>
      </c>
      <c r="L136" s="91">
        <v>26855192</v>
      </c>
      <c r="M136" s="91">
        <v>0</v>
      </c>
      <c r="N136" s="91"/>
      <c r="O136" s="91">
        <v>362545090</v>
      </c>
      <c r="P136" s="91">
        <v>362545090</v>
      </c>
      <c r="Q136" s="87" t="s">
        <v>706</v>
      </c>
      <c r="R136" s="87" t="s">
        <v>707</v>
      </c>
      <c r="S136" s="88" t="s">
        <v>681</v>
      </c>
      <c r="T136">
        <f t="shared" si="2"/>
        <v>6</v>
      </c>
    </row>
    <row r="137" spans="1:20" ht="60" x14ac:dyDescent="0.25">
      <c r="A137" s="87">
        <v>136</v>
      </c>
      <c r="B137" s="87" t="s">
        <v>701</v>
      </c>
      <c r="C137" s="88" t="s">
        <v>702</v>
      </c>
      <c r="D137" s="89">
        <v>96</v>
      </c>
      <c r="E137" s="90" t="s">
        <v>864</v>
      </c>
      <c r="F137" s="87" t="s">
        <v>704</v>
      </c>
      <c r="G137" s="88" t="s">
        <v>552</v>
      </c>
      <c r="H137" s="87" t="s">
        <v>27</v>
      </c>
      <c r="I137" s="88" t="s">
        <v>26</v>
      </c>
      <c r="J137" s="88" t="s">
        <v>705</v>
      </c>
      <c r="K137" s="91">
        <v>494760388</v>
      </c>
      <c r="L137" s="91">
        <v>39580831</v>
      </c>
      <c r="M137" s="91">
        <v>0</v>
      </c>
      <c r="N137" s="91"/>
      <c r="O137" s="91">
        <v>534341219</v>
      </c>
      <c r="P137" s="91">
        <v>534341219</v>
      </c>
      <c r="Q137" s="87" t="s">
        <v>706</v>
      </c>
      <c r="R137" s="87" t="s">
        <v>707</v>
      </c>
      <c r="S137" s="88" t="s">
        <v>681</v>
      </c>
      <c r="T137">
        <f t="shared" si="2"/>
        <v>6</v>
      </c>
    </row>
    <row r="138" spans="1:20" ht="60" x14ac:dyDescent="0.25">
      <c r="A138" s="87">
        <v>137</v>
      </c>
      <c r="B138" s="87" t="s">
        <v>701</v>
      </c>
      <c r="C138" s="88" t="s">
        <v>702</v>
      </c>
      <c r="D138" s="89">
        <v>97</v>
      </c>
      <c r="E138" s="90" t="s">
        <v>866</v>
      </c>
      <c r="F138" s="87" t="s">
        <v>704</v>
      </c>
      <c r="G138" s="88" t="s">
        <v>552</v>
      </c>
      <c r="H138" s="87" t="s">
        <v>27</v>
      </c>
      <c r="I138" s="88" t="s">
        <v>26</v>
      </c>
      <c r="J138" s="88" t="s">
        <v>705</v>
      </c>
      <c r="K138" s="91">
        <v>251625177</v>
      </c>
      <c r="L138" s="91">
        <v>20130014</v>
      </c>
      <c r="M138" s="91">
        <v>0</v>
      </c>
      <c r="N138" s="91"/>
      <c r="O138" s="91">
        <v>271755191</v>
      </c>
      <c r="P138" s="91">
        <v>271755191</v>
      </c>
      <c r="Q138" s="87" t="s">
        <v>706</v>
      </c>
      <c r="R138" s="87" t="s">
        <v>707</v>
      </c>
      <c r="S138" s="88" t="s">
        <v>681</v>
      </c>
      <c r="T138">
        <f t="shared" si="2"/>
        <v>6</v>
      </c>
    </row>
    <row r="139" spans="1:20" ht="60" x14ac:dyDescent="0.25">
      <c r="A139" s="87">
        <v>138</v>
      </c>
      <c r="B139" s="87" t="s">
        <v>701</v>
      </c>
      <c r="C139" s="88" t="s">
        <v>702</v>
      </c>
      <c r="D139" s="89">
        <v>98</v>
      </c>
      <c r="E139" s="90" t="s">
        <v>867</v>
      </c>
      <c r="F139" s="87" t="s">
        <v>704</v>
      </c>
      <c r="G139" s="88" t="s">
        <v>552</v>
      </c>
      <c r="H139" s="87" t="s">
        <v>27</v>
      </c>
      <c r="I139" s="88" t="s">
        <v>26</v>
      </c>
      <c r="J139" s="88" t="s">
        <v>705</v>
      </c>
      <c r="K139" s="91">
        <v>363623845</v>
      </c>
      <c r="L139" s="91">
        <v>29089908</v>
      </c>
      <c r="M139" s="91">
        <v>0</v>
      </c>
      <c r="N139" s="91"/>
      <c r="O139" s="91">
        <v>392713753</v>
      </c>
      <c r="P139" s="91">
        <v>392713753</v>
      </c>
      <c r="Q139" s="87" t="s">
        <v>706</v>
      </c>
      <c r="R139" s="87" t="s">
        <v>707</v>
      </c>
      <c r="S139" s="88" t="s">
        <v>681</v>
      </c>
      <c r="T139">
        <f t="shared" si="2"/>
        <v>6</v>
      </c>
    </row>
    <row r="140" spans="1:20" ht="60" x14ac:dyDescent="0.25">
      <c r="A140" s="87">
        <v>139</v>
      </c>
      <c r="B140" s="87" t="s">
        <v>701</v>
      </c>
      <c r="C140" s="88" t="s">
        <v>702</v>
      </c>
      <c r="D140" s="89">
        <v>99</v>
      </c>
      <c r="E140" s="90" t="s">
        <v>869</v>
      </c>
      <c r="F140" s="87" t="s">
        <v>704</v>
      </c>
      <c r="G140" s="88" t="s">
        <v>552</v>
      </c>
      <c r="H140" s="87" t="s">
        <v>27</v>
      </c>
      <c r="I140" s="88" t="s">
        <v>26</v>
      </c>
      <c r="J140" s="88" t="s">
        <v>705</v>
      </c>
      <c r="K140" s="91">
        <v>368235301</v>
      </c>
      <c r="L140" s="91">
        <v>29458824</v>
      </c>
      <c r="M140" s="91">
        <v>0</v>
      </c>
      <c r="N140" s="91"/>
      <c r="O140" s="91">
        <v>397694125</v>
      </c>
      <c r="P140" s="91">
        <v>397694125</v>
      </c>
      <c r="Q140" s="87" t="s">
        <v>706</v>
      </c>
      <c r="R140" s="87" t="s">
        <v>707</v>
      </c>
      <c r="S140" s="88" t="s">
        <v>681</v>
      </c>
      <c r="T140">
        <f t="shared" si="2"/>
        <v>6</v>
      </c>
    </row>
    <row r="141" spans="1:20" ht="60" x14ac:dyDescent="0.25">
      <c r="A141" s="87">
        <v>140</v>
      </c>
      <c r="B141" s="87" t="s">
        <v>701</v>
      </c>
      <c r="C141" s="88" t="s">
        <v>702</v>
      </c>
      <c r="D141" s="89">
        <v>100</v>
      </c>
      <c r="E141" s="90" t="s">
        <v>870</v>
      </c>
      <c r="F141" s="87" t="s">
        <v>704</v>
      </c>
      <c r="G141" s="88" t="s">
        <v>552</v>
      </c>
      <c r="H141" s="87" t="s">
        <v>27</v>
      </c>
      <c r="I141" s="88" t="s">
        <v>26</v>
      </c>
      <c r="J141" s="88" t="s">
        <v>705</v>
      </c>
      <c r="K141" s="91">
        <v>287565670</v>
      </c>
      <c r="L141" s="91">
        <v>23005254</v>
      </c>
      <c r="M141" s="91">
        <v>0</v>
      </c>
      <c r="N141" s="91"/>
      <c r="O141" s="91">
        <v>310570924</v>
      </c>
      <c r="P141" s="91">
        <v>310570924</v>
      </c>
      <c r="Q141" s="87" t="s">
        <v>706</v>
      </c>
      <c r="R141" s="87" t="s">
        <v>707</v>
      </c>
      <c r="S141" s="88" t="s">
        <v>681</v>
      </c>
      <c r="T141">
        <f t="shared" si="2"/>
        <v>6</v>
      </c>
    </row>
    <row r="142" spans="1:20" ht="45" x14ac:dyDescent="0.25">
      <c r="A142" s="87">
        <v>141</v>
      </c>
      <c r="B142" s="92" t="s">
        <v>701</v>
      </c>
      <c r="C142" s="93" t="s">
        <v>702</v>
      </c>
      <c r="D142" s="94">
        <v>101</v>
      </c>
      <c r="E142" s="95" t="s">
        <v>872</v>
      </c>
      <c r="F142" s="92" t="s">
        <v>704</v>
      </c>
      <c r="G142" s="93" t="s">
        <v>552</v>
      </c>
      <c r="H142" s="92" t="s">
        <v>27</v>
      </c>
      <c r="I142" s="93" t="s">
        <v>26</v>
      </c>
      <c r="J142" s="93" t="s">
        <v>873</v>
      </c>
      <c r="K142" s="96">
        <v>335929230</v>
      </c>
      <c r="L142" s="96">
        <v>26874338</v>
      </c>
      <c r="M142" s="96">
        <v>0</v>
      </c>
      <c r="N142" s="96"/>
      <c r="O142" s="96">
        <v>362803568</v>
      </c>
      <c r="P142" s="96">
        <v>362803568</v>
      </c>
      <c r="Q142" s="92" t="s">
        <v>706</v>
      </c>
      <c r="R142" s="92" t="s">
        <v>707</v>
      </c>
      <c r="S142" s="88" t="s">
        <v>681</v>
      </c>
      <c r="T142">
        <f t="shared" si="2"/>
        <v>7</v>
      </c>
    </row>
    <row r="143" spans="1:20" ht="45" x14ac:dyDescent="0.25">
      <c r="A143" s="87">
        <v>142</v>
      </c>
      <c r="B143" s="92" t="s">
        <v>701</v>
      </c>
      <c r="C143" s="93" t="s">
        <v>702</v>
      </c>
      <c r="D143" s="94">
        <v>102</v>
      </c>
      <c r="E143" s="95" t="s">
        <v>874</v>
      </c>
      <c r="F143" s="92" t="s">
        <v>704</v>
      </c>
      <c r="G143" s="93" t="s">
        <v>552</v>
      </c>
      <c r="H143" s="92" t="s">
        <v>27</v>
      </c>
      <c r="I143" s="93" t="s">
        <v>26</v>
      </c>
      <c r="J143" s="93" t="s">
        <v>873</v>
      </c>
      <c r="K143" s="96">
        <v>168959771</v>
      </c>
      <c r="L143" s="96">
        <v>13516782</v>
      </c>
      <c r="M143" s="96">
        <v>0</v>
      </c>
      <c r="N143" s="96"/>
      <c r="O143" s="96">
        <v>182476553</v>
      </c>
      <c r="P143" s="96">
        <v>182476553</v>
      </c>
      <c r="Q143" s="92" t="s">
        <v>706</v>
      </c>
      <c r="R143" s="92" t="s">
        <v>707</v>
      </c>
      <c r="S143" s="88" t="s">
        <v>681</v>
      </c>
      <c r="T143">
        <f t="shared" si="2"/>
        <v>7</v>
      </c>
    </row>
    <row r="144" spans="1:20" ht="45" x14ac:dyDescent="0.25">
      <c r="A144" s="87">
        <v>143</v>
      </c>
      <c r="B144" s="92" t="s">
        <v>701</v>
      </c>
      <c r="C144" s="93" t="s">
        <v>702</v>
      </c>
      <c r="D144" s="94">
        <v>103</v>
      </c>
      <c r="E144" s="95" t="s">
        <v>876</v>
      </c>
      <c r="F144" s="92" t="s">
        <v>704</v>
      </c>
      <c r="G144" s="93" t="s">
        <v>552</v>
      </c>
      <c r="H144" s="92" t="s">
        <v>27</v>
      </c>
      <c r="I144" s="93" t="s">
        <v>26</v>
      </c>
      <c r="J144" s="93" t="s">
        <v>873</v>
      </c>
      <c r="K144" s="96">
        <v>338124523</v>
      </c>
      <c r="L144" s="96">
        <v>27049962</v>
      </c>
      <c r="M144" s="96">
        <v>0</v>
      </c>
      <c r="N144" s="96"/>
      <c r="O144" s="96">
        <v>365174485</v>
      </c>
      <c r="P144" s="96">
        <v>365174485</v>
      </c>
      <c r="Q144" s="92" t="s">
        <v>706</v>
      </c>
      <c r="R144" s="92" t="s">
        <v>707</v>
      </c>
      <c r="S144" s="88" t="s">
        <v>681</v>
      </c>
      <c r="T144">
        <f t="shared" si="2"/>
        <v>7</v>
      </c>
    </row>
    <row r="145" spans="1:20" ht="45" x14ac:dyDescent="0.25">
      <c r="A145" s="87">
        <v>144</v>
      </c>
      <c r="B145" s="92" t="s">
        <v>701</v>
      </c>
      <c r="C145" s="93" t="s">
        <v>702</v>
      </c>
      <c r="D145" s="94">
        <v>104</v>
      </c>
      <c r="E145" s="95" t="s">
        <v>878</v>
      </c>
      <c r="F145" s="92" t="s">
        <v>704</v>
      </c>
      <c r="G145" s="93" t="s">
        <v>552</v>
      </c>
      <c r="H145" s="92" t="s">
        <v>27</v>
      </c>
      <c r="I145" s="93" t="s">
        <v>26</v>
      </c>
      <c r="J145" s="93" t="s">
        <v>873</v>
      </c>
      <c r="K145" s="96">
        <v>365870794</v>
      </c>
      <c r="L145" s="96">
        <v>29269664</v>
      </c>
      <c r="M145" s="96">
        <v>0</v>
      </c>
      <c r="N145" s="96"/>
      <c r="O145" s="96">
        <v>395140458</v>
      </c>
      <c r="P145" s="96">
        <v>395140458</v>
      </c>
      <c r="Q145" s="92" t="s">
        <v>706</v>
      </c>
      <c r="R145" s="92" t="s">
        <v>707</v>
      </c>
      <c r="S145" s="88" t="s">
        <v>681</v>
      </c>
      <c r="T145">
        <f t="shared" si="2"/>
        <v>7</v>
      </c>
    </row>
    <row r="146" spans="1:20" ht="45" x14ac:dyDescent="0.25">
      <c r="A146" s="87">
        <v>145</v>
      </c>
      <c r="B146" s="92" t="s">
        <v>701</v>
      </c>
      <c r="C146" s="93" t="s">
        <v>702</v>
      </c>
      <c r="D146" s="94">
        <v>105</v>
      </c>
      <c r="E146" s="95" t="s">
        <v>879</v>
      </c>
      <c r="F146" s="92" t="s">
        <v>704</v>
      </c>
      <c r="G146" s="93" t="s">
        <v>552</v>
      </c>
      <c r="H146" s="92" t="s">
        <v>27</v>
      </c>
      <c r="I146" s="93" t="s">
        <v>26</v>
      </c>
      <c r="J146" s="93" t="s">
        <v>873</v>
      </c>
      <c r="K146" s="96">
        <v>310814153</v>
      </c>
      <c r="L146" s="96">
        <v>24865132</v>
      </c>
      <c r="M146" s="96">
        <v>0</v>
      </c>
      <c r="N146" s="96"/>
      <c r="O146" s="96">
        <v>335679285</v>
      </c>
      <c r="P146" s="96">
        <v>335679285</v>
      </c>
      <c r="Q146" s="92" t="s">
        <v>706</v>
      </c>
      <c r="R146" s="92" t="s">
        <v>707</v>
      </c>
      <c r="S146" s="88" t="s">
        <v>681</v>
      </c>
      <c r="T146">
        <f t="shared" si="2"/>
        <v>7</v>
      </c>
    </row>
    <row r="147" spans="1:20" ht="45" x14ac:dyDescent="0.25">
      <c r="A147" s="87">
        <v>146</v>
      </c>
      <c r="B147" s="92" t="s">
        <v>701</v>
      </c>
      <c r="C147" s="93" t="s">
        <v>702</v>
      </c>
      <c r="D147" s="94">
        <v>106</v>
      </c>
      <c r="E147" s="95" t="s">
        <v>881</v>
      </c>
      <c r="F147" s="92" t="s">
        <v>704</v>
      </c>
      <c r="G147" s="93" t="s">
        <v>552</v>
      </c>
      <c r="H147" s="92" t="s">
        <v>27</v>
      </c>
      <c r="I147" s="93" t="s">
        <v>26</v>
      </c>
      <c r="J147" s="93" t="s">
        <v>873</v>
      </c>
      <c r="K147" s="96">
        <v>320126103</v>
      </c>
      <c r="L147" s="96">
        <v>25610088</v>
      </c>
      <c r="M147" s="96">
        <v>0</v>
      </c>
      <c r="N147" s="96"/>
      <c r="O147" s="96">
        <v>345736191</v>
      </c>
      <c r="P147" s="96">
        <v>345736191</v>
      </c>
      <c r="Q147" s="92" t="s">
        <v>706</v>
      </c>
      <c r="R147" s="92" t="s">
        <v>707</v>
      </c>
      <c r="S147" s="88" t="s">
        <v>681</v>
      </c>
      <c r="T147">
        <f t="shared" si="2"/>
        <v>7</v>
      </c>
    </row>
    <row r="148" spans="1:20" ht="45" x14ac:dyDescent="0.25">
      <c r="A148" s="87">
        <v>147</v>
      </c>
      <c r="B148" s="92" t="s">
        <v>701</v>
      </c>
      <c r="C148" s="93" t="s">
        <v>702</v>
      </c>
      <c r="D148" s="94">
        <v>107</v>
      </c>
      <c r="E148" s="95" t="s">
        <v>883</v>
      </c>
      <c r="F148" s="92" t="s">
        <v>704</v>
      </c>
      <c r="G148" s="93" t="s">
        <v>552</v>
      </c>
      <c r="H148" s="92" t="s">
        <v>27</v>
      </c>
      <c r="I148" s="93" t="s">
        <v>26</v>
      </c>
      <c r="J148" s="93" t="s">
        <v>873</v>
      </c>
      <c r="K148" s="96">
        <v>80558651</v>
      </c>
      <c r="L148" s="96">
        <v>6444692</v>
      </c>
      <c r="M148" s="96">
        <v>0</v>
      </c>
      <c r="N148" s="96"/>
      <c r="O148" s="96">
        <v>87003343</v>
      </c>
      <c r="P148" s="96">
        <v>87003343</v>
      </c>
      <c r="Q148" s="92" t="s">
        <v>706</v>
      </c>
      <c r="R148" s="92" t="s">
        <v>707</v>
      </c>
      <c r="S148" s="88" t="s">
        <v>681</v>
      </c>
      <c r="T148">
        <f t="shared" si="2"/>
        <v>7</v>
      </c>
    </row>
    <row r="149" spans="1:20" ht="45" x14ac:dyDescent="0.25">
      <c r="A149" s="87">
        <v>148</v>
      </c>
      <c r="B149" s="92" t="s">
        <v>701</v>
      </c>
      <c r="C149" s="93" t="s">
        <v>702</v>
      </c>
      <c r="D149" s="94">
        <v>108</v>
      </c>
      <c r="E149" s="95" t="s">
        <v>884</v>
      </c>
      <c r="F149" s="92" t="s">
        <v>704</v>
      </c>
      <c r="G149" s="93" t="s">
        <v>552</v>
      </c>
      <c r="H149" s="92" t="s">
        <v>27</v>
      </c>
      <c r="I149" s="93" t="s">
        <v>26</v>
      </c>
      <c r="J149" s="93" t="s">
        <v>873</v>
      </c>
      <c r="K149" s="96">
        <v>85271072</v>
      </c>
      <c r="L149" s="96">
        <v>6821686</v>
      </c>
      <c r="M149" s="96">
        <v>0</v>
      </c>
      <c r="N149" s="96"/>
      <c r="O149" s="96">
        <v>92092758</v>
      </c>
      <c r="P149" s="96">
        <v>92092758</v>
      </c>
      <c r="Q149" s="92" t="s">
        <v>706</v>
      </c>
      <c r="R149" s="92" t="s">
        <v>707</v>
      </c>
      <c r="S149" s="88" t="s">
        <v>681</v>
      </c>
      <c r="T149">
        <f t="shared" si="2"/>
        <v>7</v>
      </c>
    </row>
    <row r="150" spans="1:20" ht="45" x14ac:dyDescent="0.25">
      <c r="A150" s="87">
        <v>149</v>
      </c>
      <c r="B150" s="92" t="s">
        <v>701</v>
      </c>
      <c r="C150" s="93" t="s">
        <v>702</v>
      </c>
      <c r="D150" s="94">
        <v>109</v>
      </c>
      <c r="E150" s="95" t="s">
        <v>886</v>
      </c>
      <c r="F150" s="92" t="s">
        <v>704</v>
      </c>
      <c r="G150" s="93" t="s">
        <v>552</v>
      </c>
      <c r="H150" s="92" t="s">
        <v>27</v>
      </c>
      <c r="I150" s="93" t="s">
        <v>26</v>
      </c>
      <c r="J150" s="93" t="s">
        <v>873</v>
      </c>
      <c r="K150" s="96">
        <v>340025253</v>
      </c>
      <c r="L150" s="96">
        <v>27202020</v>
      </c>
      <c r="M150" s="96">
        <v>0</v>
      </c>
      <c r="N150" s="96"/>
      <c r="O150" s="96">
        <v>367227273</v>
      </c>
      <c r="P150" s="96">
        <v>367227273</v>
      </c>
      <c r="Q150" s="92" t="s">
        <v>706</v>
      </c>
      <c r="R150" s="92" t="s">
        <v>707</v>
      </c>
      <c r="S150" s="88" t="s">
        <v>681</v>
      </c>
      <c r="T150">
        <f t="shared" si="2"/>
        <v>7</v>
      </c>
    </row>
    <row r="151" spans="1:20" ht="45" x14ac:dyDescent="0.25">
      <c r="A151" s="87">
        <v>150</v>
      </c>
      <c r="B151" s="92" t="s">
        <v>701</v>
      </c>
      <c r="C151" s="93" t="s">
        <v>702</v>
      </c>
      <c r="D151" s="94">
        <v>110</v>
      </c>
      <c r="E151" s="95" t="s">
        <v>888</v>
      </c>
      <c r="F151" s="92" t="s">
        <v>704</v>
      </c>
      <c r="G151" s="93" t="s">
        <v>552</v>
      </c>
      <c r="H151" s="92" t="s">
        <v>27</v>
      </c>
      <c r="I151" s="93" t="s">
        <v>26</v>
      </c>
      <c r="J151" s="93" t="s">
        <v>873</v>
      </c>
      <c r="K151" s="96">
        <v>353131580</v>
      </c>
      <c r="L151" s="96">
        <v>28250526</v>
      </c>
      <c r="M151" s="96">
        <v>0</v>
      </c>
      <c r="N151" s="96"/>
      <c r="O151" s="96">
        <v>381382106</v>
      </c>
      <c r="P151" s="96">
        <v>381382106</v>
      </c>
      <c r="Q151" s="92" t="s">
        <v>706</v>
      </c>
      <c r="R151" s="92" t="s">
        <v>707</v>
      </c>
      <c r="S151" s="88" t="s">
        <v>681</v>
      </c>
      <c r="T151">
        <f t="shared" si="2"/>
        <v>7</v>
      </c>
    </row>
    <row r="152" spans="1:20" ht="45" x14ac:dyDescent="0.25">
      <c r="A152" s="87">
        <v>151</v>
      </c>
      <c r="B152" s="92" t="s">
        <v>701</v>
      </c>
      <c r="C152" s="93" t="s">
        <v>702</v>
      </c>
      <c r="D152" s="94">
        <v>111</v>
      </c>
      <c r="E152" s="95" t="s">
        <v>889</v>
      </c>
      <c r="F152" s="92" t="s">
        <v>704</v>
      </c>
      <c r="G152" s="93" t="s">
        <v>552</v>
      </c>
      <c r="H152" s="92" t="s">
        <v>27</v>
      </c>
      <c r="I152" s="93" t="s">
        <v>26</v>
      </c>
      <c r="J152" s="93" t="s">
        <v>873</v>
      </c>
      <c r="K152" s="96">
        <v>347482953</v>
      </c>
      <c r="L152" s="96">
        <v>27798636</v>
      </c>
      <c r="M152" s="96">
        <v>0</v>
      </c>
      <c r="N152" s="96"/>
      <c r="O152" s="96">
        <v>375281589</v>
      </c>
      <c r="P152" s="96">
        <v>375281589</v>
      </c>
      <c r="Q152" s="92" t="s">
        <v>706</v>
      </c>
      <c r="R152" s="92" t="s">
        <v>707</v>
      </c>
      <c r="S152" s="88" t="s">
        <v>681</v>
      </c>
      <c r="T152">
        <f t="shared" si="2"/>
        <v>7</v>
      </c>
    </row>
    <row r="153" spans="1:20" ht="45" x14ac:dyDescent="0.25">
      <c r="A153" s="87">
        <v>152</v>
      </c>
      <c r="B153" s="92" t="s">
        <v>701</v>
      </c>
      <c r="C153" s="93" t="s">
        <v>702</v>
      </c>
      <c r="D153" s="94">
        <v>112</v>
      </c>
      <c r="E153" s="95" t="s">
        <v>891</v>
      </c>
      <c r="F153" s="92" t="s">
        <v>704</v>
      </c>
      <c r="G153" s="93" t="s">
        <v>552</v>
      </c>
      <c r="H153" s="92" t="s">
        <v>27</v>
      </c>
      <c r="I153" s="93" t="s">
        <v>26</v>
      </c>
      <c r="J153" s="93" t="s">
        <v>873</v>
      </c>
      <c r="K153" s="96">
        <v>368350418</v>
      </c>
      <c r="L153" s="96">
        <v>29468033</v>
      </c>
      <c r="M153" s="96">
        <v>0</v>
      </c>
      <c r="N153" s="96"/>
      <c r="O153" s="96">
        <v>397818451</v>
      </c>
      <c r="P153" s="96">
        <v>397818451</v>
      </c>
      <c r="Q153" s="92" t="s">
        <v>706</v>
      </c>
      <c r="R153" s="92" t="s">
        <v>707</v>
      </c>
      <c r="S153" s="88" t="s">
        <v>681</v>
      </c>
      <c r="T153">
        <f t="shared" si="2"/>
        <v>7</v>
      </c>
    </row>
    <row r="154" spans="1:20" ht="45" x14ac:dyDescent="0.25">
      <c r="A154" s="87">
        <v>153</v>
      </c>
      <c r="B154" s="92" t="s">
        <v>701</v>
      </c>
      <c r="C154" s="93" t="s">
        <v>702</v>
      </c>
      <c r="D154" s="94">
        <v>113</v>
      </c>
      <c r="E154" s="95" t="s">
        <v>893</v>
      </c>
      <c r="F154" s="92" t="s">
        <v>704</v>
      </c>
      <c r="G154" s="93" t="s">
        <v>552</v>
      </c>
      <c r="H154" s="92" t="s">
        <v>27</v>
      </c>
      <c r="I154" s="93" t="s">
        <v>26</v>
      </c>
      <c r="J154" s="93" t="s">
        <v>873</v>
      </c>
      <c r="K154" s="96">
        <v>191699566</v>
      </c>
      <c r="L154" s="96">
        <v>15335965</v>
      </c>
      <c r="M154" s="96">
        <v>0</v>
      </c>
      <c r="N154" s="96"/>
      <c r="O154" s="96">
        <v>207035531</v>
      </c>
      <c r="P154" s="96">
        <v>207035531</v>
      </c>
      <c r="Q154" s="92" t="s">
        <v>706</v>
      </c>
      <c r="R154" s="92" t="s">
        <v>707</v>
      </c>
      <c r="S154" s="88" t="s">
        <v>681</v>
      </c>
      <c r="T154">
        <f t="shared" si="2"/>
        <v>7</v>
      </c>
    </row>
    <row r="155" spans="1:20" ht="45" x14ac:dyDescent="0.25">
      <c r="A155" s="87">
        <v>154</v>
      </c>
      <c r="B155" s="92" t="s">
        <v>701</v>
      </c>
      <c r="C155" s="93" t="s">
        <v>702</v>
      </c>
      <c r="D155" s="94">
        <v>114</v>
      </c>
      <c r="E155" s="95" t="s">
        <v>894</v>
      </c>
      <c r="F155" s="92" t="s">
        <v>704</v>
      </c>
      <c r="G155" s="93" t="s">
        <v>552</v>
      </c>
      <c r="H155" s="92" t="s">
        <v>27</v>
      </c>
      <c r="I155" s="93" t="s">
        <v>26</v>
      </c>
      <c r="J155" s="93" t="s">
        <v>873</v>
      </c>
      <c r="K155" s="96">
        <v>364803494</v>
      </c>
      <c r="L155" s="96">
        <v>29184280</v>
      </c>
      <c r="M155" s="96">
        <v>0</v>
      </c>
      <c r="N155" s="96"/>
      <c r="O155" s="96">
        <v>393987774</v>
      </c>
      <c r="P155" s="96">
        <v>393987774</v>
      </c>
      <c r="Q155" s="92" t="s">
        <v>706</v>
      </c>
      <c r="R155" s="92" t="s">
        <v>707</v>
      </c>
      <c r="S155" s="88" t="s">
        <v>681</v>
      </c>
      <c r="T155">
        <f t="shared" si="2"/>
        <v>7</v>
      </c>
    </row>
    <row r="156" spans="1:20" ht="45" x14ac:dyDescent="0.25">
      <c r="A156" s="87">
        <v>155</v>
      </c>
      <c r="B156" s="92" t="s">
        <v>701</v>
      </c>
      <c r="C156" s="93" t="s">
        <v>702</v>
      </c>
      <c r="D156" s="94">
        <v>115</v>
      </c>
      <c r="E156" s="95" t="s">
        <v>896</v>
      </c>
      <c r="F156" s="92" t="s">
        <v>704</v>
      </c>
      <c r="G156" s="93" t="s">
        <v>552</v>
      </c>
      <c r="H156" s="92" t="s">
        <v>27</v>
      </c>
      <c r="I156" s="93" t="s">
        <v>26</v>
      </c>
      <c r="J156" s="93" t="s">
        <v>873</v>
      </c>
      <c r="K156" s="96">
        <v>438576360</v>
      </c>
      <c r="L156" s="96">
        <v>35086109</v>
      </c>
      <c r="M156" s="96">
        <v>0</v>
      </c>
      <c r="N156" s="96"/>
      <c r="O156" s="96">
        <v>473662469</v>
      </c>
      <c r="P156" s="96">
        <v>473662469</v>
      </c>
      <c r="Q156" s="92" t="s">
        <v>706</v>
      </c>
      <c r="R156" s="92" t="s">
        <v>707</v>
      </c>
      <c r="S156" s="88" t="s">
        <v>681</v>
      </c>
      <c r="T156">
        <f t="shared" si="2"/>
        <v>7</v>
      </c>
    </row>
    <row r="157" spans="1:20" ht="45" x14ac:dyDescent="0.25">
      <c r="A157" s="87">
        <v>156</v>
      </c>
      <c r="B157" s="92" t="s">
        <v>701</v>
      </c>
      <c r="C157" s="93" t="s">
        <v>702</v>
      </c>
      <c r="D157" s="94">
        <v>116</v>
      </c>
      <c r="E157" s="95" t="s">
        <v>898</v>
      </c>
      <c r="F157" s="92" t="s">
        <v>704</v>
      </c>
      <c r="G157" s="93" t="s">
        <v>552</v>
      </c>
      <c r="H157" s="92" t="s">
        <v>27</v>
      </c>
      <c r="I157" s="93" t="s">
        <v>26</v>
      </c>
      <c r="J157" s="93" t="s">
        <v>873</v>
      </c>
      <c r="K157" s="96">
        <v>326891460</v>
      </c>
      <c r="L157" s="96">
        <v>26151317</v>
      </c>
      <c r="M157" s="96">
        <v>0</v>
      </c>
      <c r="N157" s="96"/>
      <c r="O157" s="96">
        <v>353042777</v>
      </c>
      <c r="P157" s="96">
        <v>353042777</v>
      </c>
      <c r="Q157" s="92" t="s">
        <v>706</v>
      </c>
      <c r="R157" s="92" t="s">
        <v>707</v>
      </c>
      <c r="S157" s="88" t="s">
        <v>681</v>
      </c>
      <c r="T157">
        <f t="shared" si="2"/>
        <v>7</v>
      </c>
    </row>
    <row r="158" spans="1:20" ht="45" x14ac:dyDescent="0.25">
      <c r="A158" s="87">
        <v>157</v>
      </c>
      <c r="B158" s="92" t="s">
        <v>701</v>
      </c>
      <c r="C158" s="93" t="s">
        <v>702</v>
      </c>
      <c r="D158" s="94">
        <v>117</v>
      </c>
      <c r="E158" s="95" t="s">
        <v>899</v>
      </c>
      <c r="F158" s="92" t="s">
        <v>704</v>
      </c>
      <c r="G158" s="93" t="s">
        <v>552</v>
      </c>
      <c r="H158" s="92" t="s">
        <v>27</v>
      </c>
      <c r="I158" s="93" t="s">
        <v>26</v>
      </c>
      <c r="J158" s="93" t="s">
        <v>873</v>
      </c>
      <c r="K158" s="96">
        <v>389460870</v>
      </c>
      <c r="L158" s="96">
        <v>31156870</v>
      </c>
      <c r="M158" s="96">
        <v>0</v>
      </c>
      <c r="N158" s="96"/>
      <c r="O158" s="96">
        <v>420617740</v>
      </c>
      <c r="P158" s="96">
        <v>420617740</v>
      </c>
      <c r="Q158" s="92" t="s">
        <v>706</v>
      </c>
      <c r="R158" s="92" t="s">
        <v>707</v>
      </c>
      <c r="S158" s="88" t="s">
        <v>681</v>
      </c>
      <c r="T158">
        <f t="shared" si="2"/>
        <v>7</v>
      </c>
    </row>
    <row r="159" spans="1:20" ht="45" x14ac:dyDescent="0.25">
      <c r="A159" s="87">
        <v>158</v>
      </c>
      <c r="B159" s="92" t="s">
        <v>701</v>
      </c>
      <c r="C159" s="93" t="s">
        <v>702</v>
      </c>
      <c r="D159" s="94">
        <v>118</v>
      </c>
      <c r="E159" s="95" t="s">
        <v>901</v>
      </c>
      <c r="F159" s="92" t="s">
        <v>704</v>
      </c>
      <c r="G159" s="93" t="s">
        <v>552</v>
      </c>
      <c r="H159" s="92" t="s">
        <v>27</v>
      </c>
      <c r="I159" s="93" t="s">
        <v>26</v>
      </c>
      <c r="J159" s="93" t="s">
        <v>873</v>
      </c>
      <c r="K159" s="96">
        <v>111496780</v>
      </c>
      <c r="L159" s="96">
        <v>8919742</v>
      </c>
      <c r="M159" s="96">
        <v>0</v>
      </c>
      <c r="N159" s="96"/>
      <c r="O159" s="96">
        <v>120416522</v>
      </c>
      <c r="P159" s="96">
        <v>120416522</v>
      </c>
      <c r="Q159" s="92" t="s">
        <v>706</v>
      </c>
      <c r="R159" s="92" t="s">
        <v>707</v>
      </c>
      <c r="S159" s="88" t="s">
        <v>681</v>
      </c>
      <c r="T159">
        <f t="shared" si="2"/>
        <v>7</v>
      </c>
    </row>
    <row r="160" spans="1:20" ht="45" x14ac:dyDescent="0.25">
      <c r="A160" s="87">
        <v>159</v>
      </c>
      <c r="B160" s="92" t="s">
        <v>701</v>
      </c>
      <c r="C160" s="93" t="s">
        <v>702</v>
      </c>
      <c r="D160" s="94">
        <v>119</v>
      </c>
      <c r="E160" s="95" t="s">
        <v>903</v>
      </c>
      <c r="F160" s="92" t="s">
        <v>704</v>
      </c>
      <c r="G160" s="93" t="s">
        <v>552</v>
      </c>
      <c r="H160" s="92" t="s">
        <v>27</v>
      </c>
      <c r="I160" s="93" t="s">
        <v>26</v>
      </c>
      <c r="J160" s="93" t="s">
        <v>873</v>
      </c>
      <c r="K160" s="96">
        <v>88034739</v>
      </c>
      <c r="L160" s="96">
        <v>7042779</v>
      </c>
      <c r="M160" s="96">
        <v>0</v>
      </c>
      <c r="N160" s="96"/>
      <c r="O160" s="96">
        <v>95077518</v>
      </c>
      <c r="P160" s="96">
        <v>95077518</v>
      </c>
      <c r="Q160" s="92" t="s">
        <v>706</v>
      </c>
      <c r="R160" s="92" t="s">
        <v>707</v>
      </c>
      <c r="S160" s="88" t="s">
        <v>681</v>
      </c>
      <c r="T160">
        <f t="shared" si="2"/>
        <v>7</v>
      </c>
    </row>
    <row r="161" spans="1:21" ht="45" x14ac:dyDescent="0.25">
      <c r="A161" s="87">
        <v>160</v>
      </c>
      <c r="B161" s="92" t="s">
        <v>701</v>
      </c>
      <c r="C161" s="93" t="s">
        <v>702</v>
      </c>
      <c r="D161" s="94">
        <v>120</v>
      </c>
      <c r="E161" s="95" t="s">
        <v>904</v>
      </c>
      <c r="F161" s="92" t="s">
        <v>704</v>
      </c>
      <c r="G161" s="93" t="s">
        <v>552</v>
      </c>
      <c r="H161" s="92" t="s">
        <v>27</v>
      </c>
      <c r="I161" s="93" t="s">
        <v>26</v>
      </c>
      <c r="J161" s="93" t="s">
        <v>873</v>
      </c>
      <c r="K161" s="96">
        <v>424836349</v>
      </c>
      <c r="L161" s="96">
        <v>33986908</v>
      </c>
      <c r="M161" s="96">
        <v>0</v>
      </c>
      <c r="N161" s="96"/>
      <c r="O161" s="96">
        <v>458823257</v>
      </c>
      <c r="P161" s="96">
        <v>458823257</v>
      </c>
      <c r="Q161" s="92" t="s">
        <v>706</v>
      </c>
      <c r="R161" s="92" t="s">
        <v>707</v>
      </c>
      <c r="S161" s="88" t="s">
        <v>681</v>
      </c>
      <c r="T161">
        <f t="shared" si="2"/>
        <v>7</v>
      </c>
    </row>
    <row r="162" spans="1:21" ht="45" x14ac:dyDescent="0.25">
      <c r="A162" s="87">
        <v>161</v>
      </c>
      <c r="B162" s="92" t="s">
        <v>701</v>
      </c>
      <c r="C162" s="93" t="s">
        <v>702</v>
      </c>
      <c r="D162" s="94">
        <v>121</v>
      </c>
      <c r="E162" s="95" t="s">
        <v>906</v>
      </c>
      <c r="F162" s="92" t="s">
        <v>704</v>
      </c>
      <c r="G162" s="93" t="s">
        <v>552</v>
      </c>
      <c r="H162" s="92" t="s">
        <v>27</v>
      </c>
      <c r="I162" s="93" t="s">
        <v>26</v>
      </c>
      <c r="J162" s="93" t="s">
        <v>873</v>
      </c>
      <c r="K162" s="96">
        <v>444537156</v>
      </c>
      <c r="L162" s="96">
        <v>35562972</v>
      </c>
      <c r="M162" s="96">
        <v>0</v>
      </c>
      <c r="N162" s="96"/>
      <c r="O162" s="96">
        <v>480100128</v>
      </c>
      <c r="P162" s="96">
        <v>480100128</v>
      </c>
      <c r="Q162" s="92" t="s">
        <v>706</v>
      </c>
      <c r="R162" s="92" t="s">
        <v>707</v>
      </c>
      <c r="S162" s="88" t="s">
        <v>681</v>
      </c>
      <c r="T162">
        <f t="shared" si="2"/>
        <v>7</v>
      </c>
    </row>
    <row r="163" spans="1:21" ht="45" x14ac:dyDescent="0.25">
      <c r="A163" s="87">
        <v>162</v>
      </c>
      <c r="B163" s="92" t="s">
        <v>701</v>
      </c>
      <c r="C163" s="93" t="s">
        <v>702</v>
      </c>
      <c r="D163" s="94">
        <v>122</v>
      </c>
      <c r="E163" s="95" t="s">
        <v>908</v>
      </c>
      <c r="F163" s="92" t="s">
        <v>704</v>
      </c>
      <c r="G163" s="93" t="s">
        <v>552</v>
      </c>
      <c r="H163" s="92" t="s">
        <v>27</v>
      </c>
      <c r="I163" s="93" t="s">
        <v>26</v>
      </c>
      <c r="J163" s="93" t="s">
        <v>873</v>
      </c>
      <c r="K163" s="96">
        <v>433413572</v>
      </c>
      <c r="L163" s="96">
        <v>34673086</v>
      </c>
      <c r="M163" s="96">
        <v>0</v>
      </c>
      <c r="N163" s="96"/>
      <c r="O163" s="96">
        <v>468086658</v>
      </c>
      <c r="P163" s="96">
        <v>468086658</v>
      </c>
      <c r="Q163" s="92" t="s">
        <v>706</v>
      </c>
      <c r="R163" s="92" t="s">
        <v>707</v>
      </c>
      <c r="S163" s="88" t="s">
        <v>681</v>
      </c>
      <c r="T163">
        <f t="shared" si="2"/>
        <v>7</v>
      </c>
    </row>
    <row r="164" spans="1:21" ht="45" x14ac:dyDescent="0.25">
      <c r="A164" s="87">
        <v>163</v>
      </c>
      <c r="B164" s="92" t="s">
        <v>701</v>
      </c>
      <c r="C164" s="93" t="s">
        <v>702</v>
      </c>
      <c r="D164" s="94">
        <v>123</v>
      </c>
      <c r="E164" s="95" t="s">
        <v>909</v>
      </c>
      <c r="F164" s="92" t="s">
        <v>704</v>
      </c>
      <c r="G164" s="93" t="s">
        <v>552</v>
      </c>
      <c r="H164" s="92" t="s">
        <v>27</v>
      </c>
      <c r="I164" s="93" t="s">
        <v>26</v>
      </c>
      <c r="J164" s="93" t="s">
        <v>873</v>
      </c>
      <c r="K164" s="96">
        <v>430213814</v>
      </c>
      <c r="L164" s="96">
        <v>34417105</v>
      </c>
      <c r="M164" s="96">
        <v>0</v>
      </c>
      <c r="N164" s="96"/>
      <c r="O164" s="96">
        <v>464630919</v>
      </c>
      <c r="P164" s="96">
        <v>464630919</v>
      </c>
      <c r="Q164" s="92" t="s">
        <v>706</v>
      </c>
      <c r="R164" s="92" t="s">
        <v>707</v>
      </c>
      <c r="S164" s="88" t="s">
        <v>681</v>
      </c>
      <c r="T164">
        <f t="shared" si="2"/>
        <v>7</v>
      </c>
    </row>
    <row r="165" spans="1:21" ht="45" x14ac:dyDescent="0.25">
      <c r="A165" s="87">
        <v>164</v>
      </c>
      <c r="B165" s="92" t="s">
        <v>701</v>
      </c>
      <c r="C165" s="93" t="s">
        <v>702</v>
      </c>
      <c r="D165" s="94">
        <v>124</v>
      </c>
      <c r="E165" s="95" t="s">
        <v>911</v>
      </c>
      <c r="F165" s="92" t="s">
        <v>704</v>
      </c>
      <c r="G165" s="93" t="s">
        <v>552</v>
      </c>
      <c r="H165" s="92" t="s">
        <v>27</v>
      </c>
      <c r="I165" s="93" t="s">
        <v>26</v>
      </c>
      <c r="J165" s="93" t="s">
        <v>873</v>
      </c>
      <c r="K165" s="96">
        <v>109412256</v>
      </c>
      <c r="L165" s="96">
        <v>8752980</v>
      </c>
      <c r="M165" s="96">
        <v>0</v>
      </c>
      <c r="N165" s="96"/>
      <c r="O165" s="96">
        <v>118165236</v>
      </c>
      <c r="P165" s="96">
        <v>118165236</v>
      </c>
      <c r="Q165" s="92" t="s">
        <v>706</v>
      </c>
      <c r="R165" s="92" t="s">
        <v>707</v>
      </c>
      <c r="S165" s="88" t="s">
        <v>681</v>
      </c>
      <c r="T165">
        <f t="shared" si="2"/>
        <v>7</v>
      </c>
    </row>
    <row r="166" spans="1:21" ht="45" x14ac:dyDescent="0.25">
      <c r="A166" s="87">
        <v>165</v>
      </c>
      <c r="B166" s="92" t="s">
        <v>701</v>
      </c>
      <c r="C166" s="93" t="s">
        <v>702</v>
      </c>
      <c r="D166" s="94">
        <v>125</v>
      </c>
      <c r="E166" s="95" t="s">
        <v>913</v>
      </c>
      <c r="F166" s="92" t="s">
        <v>704</v>
      </c>
      <c r="G166" s="93" t="s">
        <v>552</v>
      </c>
      <c r="H166" s="92" t="s">
        <v>27</v>
      </c>
      <c r="I166" s="93" t="s">
        <v>26</v>
      </c>
      <c r="J166" s="93" t="s">
        <v>873</v>
      </c>
      <c r="K166" s="96">
        <v>51052082</v>
      </c>
      <c r="L166" s="96">
        <v>4084167</v>
      </c>
      <c r="M166" s="96">
        <v>0</v>
      </c>
      <c r="N166" s="96"/>
      <c r="O166" s="96">
        <v>55136249</v>
      </c>
      <c r="P166" s="96">
        <v>55136249</v>
      </c>
      <c r="Q166" s="92" t="s">
        <v>706</v>
      </c>
      <c r="R166" s="92" t="s">
        <v>707</v>
      </c>
      <c r="S166" s="88" t="s">
        <v>681</v>
      </c>
      <c r="T166">
        <f t="shared" si="2"/>
        <v>7</v>
      </c>
    </row>
    <row r="167" spans="1:21" ht="45" x14ac:dyDescent="0.25">
      <c r="A167" s="87">
        <v>166</v>
      </c>
      <c r="B167" s="87" t="s">
        <v>701</v>
      </c>
      <c r="C167" s="88" t="s">
        <v>702</v>
      </c>
      <c r="D167" s="89">
        <v>126</v>
      </c>
      <c r="E167" s="90" t="s">
        <v>914</v>
      </c>
      <c r="F167" s="87" t="s">
        <v>704</v>
      </c>
      <c r="G167" s="88" t="s">
        <v>552</v>
      </c>
      <c r="H167" s="87" t="s">
        <v>27</v>
      </c>
      <c r="I167" s="88" t="s">
        <v>26</v>
      </c>
      <c r="J167" s="88" t="s">
        <v>873</v>
      </c>
      <c r="K167" s="91">
        <v>539873937</v>
      </c>
      <c r="L167" s="91">
        <v>43189915</v>
      </c>
      <c r="M167" s="91">
        <v>0</v>
      </c>
      <c r="N167" s="91"/>
      <c r="O167" s="91">
        <v>583063852</v>
      </c>
      <c r="P167" s="91">
        <v>583063852</v>
      </c>
      <c r="Q167" s="87" t="s">
        <v>706</v>
      </c>
      <c r="R167" s="87" t="s">
        <v>707</v>
      </c>
      <c r="S167" s="88" t="s">
        <v>681</v>
      </c>
      <c r="T167">
        <f t="shared" si="2"/>
        <v>8</v>
      </c>
    </row>
    <row r="168" spans="1:21" ht="45" x14ac:dyDescent="0.25">
      <c r="A168" s="87">
        <v>167</v>
      </c>
      <c r="B168" s="87" t="s">
        <v>701</v>
      </c>
      <c r="C168" s="88" t="s">
        <v>702</v>
      </c>
      <c r="D168" s="89">
        <v>127</v>
      </c>
      <c r="E168" s="90" t="s">
        <v>916</v>
      </c>
      <c r="F168" s="87" t="s">
        <v>704</v>
      </c>
      <c r="G168" s="88" t="s">
        <v>552</v>
      </c>
      <c r="H168" s="87" t="s">
        <v>27</v>
      </c>
      <c r="I168" s="88" t="s">
        <v>26</v>
      </c>
      <c r="J168" s="88" t="s">
        <v>873</v>
      </c>
      <c r="K168" s="91">
        <v>387138828</v>
      </c>
      <c r="L168" s="91">
        <v>30971106</v>
      </c>
      <c r="M168" s="91">
        <v>0</v>
      </c>
      <c r="N168" s="91"/>
      <c r="O168" s="91">
        <v>418109934</v>
      </c>
      <c r="P168" s="91">
        <v>418109934</v>
      </c>
      <c r="Q168" s="87" t="s">
        <v>706</v>
      </c>
      <c r="R168" s="87" t="s">
        <v>707</v>
      </c>
      <c r="S168" s="88" t="s">
        <v>681</v>
      </c>
      <c r="T168">
        <f t="shared" si="2"/>
        <v>8</v>
      </c>
    </row>
    <row r="169" spans="1:21" ht="45" x14ac:dyDescent="0.25">
      <c r="A169" s="87">
        <v>168</v>
      </c>
      <c r="B169" s="87" t="s">
        <v>701</v>
      </c>
      <c r="C169" s="88" t="s">
        <v>702</v>
      </c>
      <c r="D169" s="89">
        <v>128</v>
      </c>
      <c r="E169" s="90" t="s">
        <v>918</v>
      </c>
      <c r="F169" s="87" t="s">
        <v>704</v>
      </c>
      <c r="G169" s="88" t="s">
        <v>552</v>
      </c>
      <c r="H169" s="87" t="s">
        <v>27</v>
      </c>
      <c r="I169" s="88" t="s">
        <v>26</v>
      </c>
      <c r="J169" s="88" t="s">
        <v>873</v>
      </c>
      <c r="K169" s="91">
        <v>222919480</v>
      </c>
      <c r="L169" s="91">
        <v>17833558</v>
      </c>
      <c r="M169" s="91">
        <v>0</v>
      </c>
      <c r="N169" s="91"/>
      <c r="O169" s="91">
        <v>240753038</v>
      </c>
      <c r="P169" s="91">
        <v>240753038</v>
      </c>
      <c r="Q169" s="87" t="s">
        <v>706</v>
      </c>
      <c r="R169" s="87" t="s">
        <v>707</v>
      </c>
      <c r="S169" s="88" t="s">
        <v>681</v>
      </c>
      <c r="T169">
        <f t="shared" si="2"/>
        <v>8</v>
      </c>
      <c r="U169" t="s">
        <v>1219</v>
      </c>
    </row>
    <row r="170" spans="1:21" ht="45" x14ac:dyDescent="0.25">
      <c r="A170" s="87">
        <v>169</v>
      </c>
      <c r="B170" s="87" t="s">
        <v>701</v>
      </c>
      <c r="C170" s="88" t="s">
        <v>702</v>
      </c>
      <c r="D170" s="89">
        <v>129</v>
      </c>
      <c r="E170" s="90" t="s">
        <v>919</v>
      </c>
      <c r="F170" s="87" t="s">
        <v>704</v>
      </c>
      <c r="G170" s="88" t="s">
        <v>552</v>
      </c>
      <c r="H170" s="87" t="s">
        <v>27</v>
      </c>
      <c r="I170" s="88" t="s">
        <v>26</v>
      </c>
      <c r="J170" s="88" t="s">
        <v>873</v>
      </c>
      <c r="K170" s="91">
        <v>471046247</v>
      </c>
      <c r="L170" s="91">
        <v>37683700</v>
      </c>
      <c r="M170" s="91">
        <v>0</v>
      </c>
      <c r="N170" s="91"/>
      <c r="O170" s="91">
        <v>508729947</v>
      </c>
      <c r="P170" s="91">
        <v>508729947</v>
      </c>
      <c r="Q170" s="87" t="s">
        <v>706</v>
      </c>
      <c r="R170" s="87" t="s">
        <v>707</v>
      </c>
      <c r="S170" s="88" t="s">
        <v>681</v>
      </c>
      <c r="T170">
        <f t="shared" si="2"/>
        <v>8</v>
      </c>
      <c r="U170" t="s">
        <v>1219</v>
      </c>
    </row>
    <row r="171" spans="1:21" ht="45" x14ac:dyDescent="0.25">
      <c r="A171" s="87">
        <v>170</v>
      </c>
      <c r="B171" s="87" t="s">
        <v>701</v>
      </c>
      <c r="C171" s="88" t="s">
        <v>702</v>
      </c>
      <c r="D171" s="89">
        <v>130</v>
      </c>
      <c r="E171" s="90" t="s">
        <v>921</v>
      </c>
      <c r="F171" s="87" t="s">
        <v>704</v>
      </c>
      <c r="G171" s="88" t="s">
        <v>552</v>
      </c>
      <c r="H171" s="87" t="s">
        <v>27</v>
      </c>
      <c r="I171" s="88" t="s">
        <v>26</v>
      </c>
      <c r="J171" s="88" t="s">
        <v>873</v>
      </c>
      <c r="K171" s="91">
        <v>187088281</v>
      </c>
      <c r="L171" s="91">
        <v>14967062</v>
      </c>
      <c r="M171" s="91">
        <v>0</v>
      </c>
      <c r="N171" s="91"/>
      <c r="O171" s="91">
        <v>202055343</v>
      </c>
      <c r="P171" s="91">
        <v>202055343</v>
      </c>
      <c r="Q171" s="87" t="s">
        <v>706</v>
      </c>
      <c r="R171" s="87" t="s">
        <v>707</v>
      </c>
      <c r="S171" s="88" t="s">
        <v>681</v>
      </c>
      <c r="T171">
        <f t="shared" si="2"/>
        <v>8</v>
      </c>
      <c r="U171" s="54" t="s">
        <v>571</v>
      </c>
    </row>
    <row r="172" spans="1:21" ht="45" x14ac:dyDescent="0.25">
      <c r="A172" s="87">
        <v>171</v>
      </c>
      <c r="B172" s="87" t="s">
        <v>701</v>
      </c>
      <c r="C172" s="88" t="s">
        <v>702</v>
      </c>
      <c r="D172" s="89">
        <v>131</v>
      </c>
      <c r="E172" s="90" t="s">
        <v>923</v>
      </c>
      <c r="F172" s="87" t="s">
        <v>704</v>
      </c>
      <c r="G172" s="88" t="s">
        <v>552</v>
      </c>
      <c r="H172" s="87" t="s">
        <v>27</v>
      </c>
      <c r="I172" s="88" t="s">
        <v>26</v>
      </c>
      <c r="J172" s="88" t="s">
        <v>873</v>
      </c>
      <c r="K172" s="91">
        <v>344593069</v>
      </c>
      <c r="L172" s="91">
        <v>27567446</v>
      </c>
      <c r="M172" s="91">
        <v>0</v>
      </c>
      <c r="N172" s="91"/>
      <c r="O172" s="91">
        <v>372160515</v>
      </c>
      <c r="P172" s="91">
        <v>372160515</v>
      </c>
      <c r="Q172" s="87" t="s">
        <v>706</v>
      </c>
      <c r="R172" s="87" t="s">
        <v>707</v>
      </c>
      <c r="S172" s="88" t="s">
        <v>681</v>
      </c>
      <c r="T172">
        <f t="shared" si="2"/>
        <v>8</v>
      </c>
      <c r="U172" s="54" t="s">
        <v>569</v>
      </c>
    </row>
    <row r="173" spans="1:21" ht="45" x14ac:dyDescent="0.25">
      <c r="A173" s="87">
        <v>172</v>
      </c>
      <c r="B173" s="87" t="s">
        <v>701</v>
      </c>
      <c r="C173" s="88" t="s">
        <v>702</v>
      </c>
      <c r="D173" s="89">
        <v>132</v>
      </c>
      <c r="E173" s="90" t="s">
        <v>924</v>
      </c>
      <c r="F173" s="87" t="s">
        <v>704</v>
      </c>
      <c r="G173" s="88" t="s">
        <v>552</v>
      </c>
      <c r="H173" s="87" t="s">
        <v>27</v>
      </c>
      <c r="I173" s="88" t="s">
        <v>26</v>
      </c>
      <c r="J173" s="88" t="s">
        <v>873</v>
      </c>
      <c r="K173" s="91">
        <v>204803474</v>
      </c>
      <c r="L173" s="91">
        <v>16384278</v>
      </c>
      <c r="M173" s="91">
        <v>0</v>
      </c>
      <c r="N173" s="91"/>
      <c r="O173" s="91">
        <v>221187752</v>
      </c>
      <c r="P173" s="91">
        <v>221187752</v>
      </c>
      <c r="Q173" s="87" t="s">
        <v>706</v>
      </c>
      <c r="R173" s="87" t="s">
        <v>707</v>
      </c>
      <c r="S173" s="88" t="s">
        <v>681</v>
      </c>
      <c r="T173">
        <f t="shared" si="2"/>
        <v>8</v>
      </c>
      <c r="U173" s="54" t="s">
        <v>569</v>
      </c>
    </row>
    <row r="174" spans="1:21" ht="45" x14ac:dyDescent="0.25">
      <c r="A174" s="87">
        <v>173</v>
      </c>
      <c r="B174" s="87" t="s">
        <v>701</v>
      </c>
      <c r="C174" s="88" t="s">
        <v>702</v>
      </c>
      <c r="D174" s="89">
        <v>133</v>
      </c>
      <c r="E174" s="90" t="s">
        <v>924</v>
      </c>
      <c r="F174" s="87" t="s">
        <v>704</v>
      </c>
      <c r="G174" s="88" t="s">
        <v>552</v>
      </c>
      <c r="H174" s="87" t="s">
        <v>27</v>
      </c>
      <c r="I174" s="88" t="s">
        <v>26</v>
      </c>
      <c r="J174" s="88" t="s">
        <v>873</v>
      </c>
      <c r="K174" s="91">
        <v>420450272</v>
      </c>
      <c r="L174" s="91">
        <v>33636022</v>
      </c>
      <c r="M174" s="91">
        <v>0</v>
      </c>
      <c r="N174" s="91"/>
      <c r="O174" s="91">
        <v>454086294</v>
      </c>
      <c r="P174" s="91">
        <v>454086294</v>
      </c>
      <c r="Q174" s="87" t="s">
        <v>706</v>
      </c>
      <c r="R174" s="87" t="s">
        <v>707</v>
      </c>
      <c r="S174" s="88" t="s">
        <v>681</v>
      </c>
      <c r="T174">
        <f t="shared" si="2"/>
        <v>8</v>
      </c>
      <c r="U174" t="s">
        <v>1207</v>
      </c>
    </row>
    <row r="175" spans="1:21" ht="45" x14ac:dyDescent="0.25">
      <c r="A175" s="87">
        <v>174</v>
      </c>
      <c r="B175" s="87" t="s">
        <v>701</v>
      </c>
      <c r="C175" s="88" t="s">
        <v>702</v>
      </c>
      <c r="D175" s="89">
        <v>134</v>
      </c>
      <c r="E175" s="90" t="s">
        <v>927</v>
      </c>
      <c r="F175" s="87" t="s">
        <v>704</v>
      </c>
      <c r="G175" s="88" t="s">
        <v>552</v>
      </c>
      <c r="H175" s="87" t="s">
        <v>27</v>
      </c>
      <c r="I175" s="88" t="s">
        <v>26</v>
      </c>
      <c r="J175" s="88" t="s">
        <v>873</v>
      </c>
      <c r="K175" s="91">
        <v>335780940</v>
      </c>
      <c r="L175" s="91">
        <v>26862475</v>
      </c>
      <c r="M175" s="91">
        <v>0</v>
      </c>
      <c r="N175" s="91"/>
      <c r="O175" s="91">
        <v>362643415</v>
      </c>
      <c r="P175" s="91">
        <v>362643415</v>
      </c>
      <c r="Q175" s="87" t="s">
        <v>706</v>
      </c>
      <c r="R175" s="87" t="s">
        <v>707</v>
      </c>
      <c r="S175" s="88" t="s">
        <v>681</v>
      </c>
      <c r="T175">
        <f t="shared" si="2"/>
        <v>8</v>
      </c>
      <c r="U175" t="s">
        <v>1207</v>
      </c>
    </row>
    <row r="176" spans="1:21" ht="45" x14ac:dyDescent="0.25">
      <c r="A176" s="87">
        <v>175</v>
      </c>
      <c r="B176" s="87" t="s">
        <v>701</v>
      </c>
      <c r="C176" s="88" t="s">
        <v>702</v>
      </c>
      <c r="D176" s="89">
        <v>135</v>
      </c>
      <c r="E176" s="90" t="s">
        <v>927</v>
      </c>
      <c r="F176" s="87" t="s">
        <v>704</v>
      </c>
      <c r="G176" s="88" t="s">
        <v>552</v>
      </c>
      <c r="H176" s="87" t="s">
        <v>27</v>
      </c>
      <c r="I176" s="88" t="s">
        <v>26</v>
      </c>
      <c r="J176" s="88" t="s">
        <v>873</v>
      </c>
      <c r="K176" s="91">
        <v>148371364</v>
      </c>
      <c r="L176" s="91">
        <v>11869709</v>
      </c>
      <c r="M176" s="91">
        <v>0</v>
      </c>
      <c r="N176" s="91"/>
      <c r="O176" s="91">
        <v>160241073</v>
      </c>
      <c r="P176" s="91">
        <v>160241073</v>
      </c>
      <c r="Q176" s="87" t="s">
        <v>706</v>
      </c>
      <c r="R176" s="87" t="s">
        <v>707</v>
      </c>
      <c r="S176" s="88" t="s">
        <v>681</v>
      </c>
      <c r="T176">
        <f t="shared" si="2"/>
        <v>8</v>
      </c>
      <c r="U176" s="54" t="s">
        <v>565</v>
      </c>
    </row>
    <row r="177" spans="1:21" ht="45" x14ac:dyDescent="0.25">
      <c r="A177" s="87">
        <v>176</v>
      </c>
      <c r="B177" s="87" t="s">
        <v>701</v>
      </c>
      <c r="C177" s="88" t="s">
        <v>702</v>
      </c>
      <c r="D177" s="89">
        <v>136</v>
      </c>
      <c r="E177" s="90" t="s">
        <v>927</v>
      </c>
      <c r="F177" s="87" t="s">
        <v>704</v>
      </c>
      <c r="G177" s="88" t="s">
        <v>552</v>
      </c>
      <c r="H177" s="87" t="s">
        <v>27</v>
      </c>
      <c r="I177" s="88" t="s">
        <v>26</v>
      </c>
      <c r="J177" s="88" t="s">
        <v>873</v>
      </c>
      <c r="K177" s="91">
        <v>275948876</v>
      </c>
      <c r="L177" s="91">
        <v>22075910</v>
      </c>
      <c r="M177" s="91">
        <v>0</v>
      </c>
      <c r="N177" s="91"/>
      <c r="O177" s="91">
        <v>298024786</v>
      </c>
      <c r="P177" s="91">
        <v>298024786</v>
      </c>
      <c r="Q177" s="87" t="s">
        <v>706</v>
      </c>
      <c r="R177" s="87" t="s">
        <v>707</v>
      </c>
      <c r="S177" s="88" t="s">
        <v>681</v>
      </c>
      <c r="T177">
        <f t="shared" si="2"/>
        <v>8</v>
      </c>
      <c r="U177" s="54" t="s">
        <v>565</v>
      </c>
    </row>
    <row r="178" spans="1:21" ht="45" x14ac:dyDescent="0.25">
      <c r="A178" s="87">
        <v>177</v>
      </c>
      <c r="B178" s="87" t="s">
        <v>701</v>
      </c>
      <c r="C178" s="88" t="s">
        <v>702</v>
      </c>
      <c r="D178" s="89">
        <v>137</v>
      </c>
      <c r="E178" s="90" t="s">
        <v>930</v>
      </c>
      <c r="F178" s="87" t="s">
        <v>704</v>
      </c>
      <c r="G178" s="88" t="s">
        <v>552</v>
      </c>
      <c r="H178" s="87" t="s">
        <v>27</v>
      </c>
      <c r="I178" s="88" t="s">
        <v>26</v>
      </c>
      <c r="J178" s="88" t="s">
        <v>873</v>
      </c>
      <c r="K178" s="91">
        <v>354348950</v>
      </c>
      <c r="L178" s="91">
        <v>28347916</v>
      </c>
      <c r="M178" s="91">
        <v>0</v>
      </c>
      <c r="N178" s="91"/>
      <c r="O178" s="91">
        <v>382696866</v>
      </c>
      <c r="P178" s="91">
        <v>382696866</v>
      </c>
      <c r="Q178" s="87" t="s">
        <v>706</v>
      </c>
      <c r="R178" s="87" t="s">
        <v>707</v>
      </c>
      <c r="S178" s="88" t="s">
        <v>681</v>
      </c>
      <c r="T178">
        <f t="shared" si="2"/>
        <v>8</v>
      </c>
      <c r="U178" s="54" t="s">
        <v>561</v>
      </c>
    </row>
    <row r="179" spans="1:21" ht="45" x14ac:dyDescent="0.25">
      <c r="A179" s="87">
        <v>178</v>
      </c>
      <c r="B179" s="87" t="s">
        <v>701</v>
      </c>
      <c r="C179" s="88" t="s">
        <v>702</v>
      </c>
      <c r="D179" s="89">
        <v>138</v>
      </c>
      <c r="E179" s="90" t="s">
        <v>931</v>
      </c>
      <c r="F179" s="87" t="s">
        <v>704</v>
      </c>
      <c r="G179" s="88" t="s">
        <v>552</v>
      </c>
      <c r="H179" s="87" t="s">
        <v>27</v>
      </c>
      <c r="I179" s="88" t="s">
        <v>26</v>
      </c>
      <c r="J179" s="88" t="s">
        <v>873</v>
      </c>
      <c r="K179" s="91">
        <v>124447259</v>
      </c>
      <c r="L179" s="91">
        <v>9955781</v>
      </c>
      <c r="M179" s="91">
        <v>0</v>
      </c>
      <c r="N179" s="91"/>
      <c r="O179" s="91">
        <v>134403040</v>
      </c>
      <c r="P179" s="91">
        <v>134403040</v>
      </c>
      <c r="Q179" s="87" t="s">
        <v>706</v>
      </c>
      <c r="R179" s="87" t="s">
        <v>707</v>
      </c>
      <c r="S179" s="88" t="s">
        <v>681</v>
      </c>
      <c r="T179">
        <f t="shared" si="2"/>
        <v>8</v>
      </c>
      <c r="U179" s="54" t="s">
        <v>561</v>
      </c>
    </row>
    <row r="180" spans="1:21" ht="45" x14ac:dyDescent="0.25">
      <c r="A180" s="87">
        <v>179</v>
      </c>
      <c r="B180" s="87" t="s">
        <v>701</v>
      </c>
      <c r="C180" s="88" t="s">
        <v>702</v>
      </c>
      <c r="D180" s="89">
        <v>139</v>
      </c>
      <c r="E180" s="90" t="s">
        <v>933</v>
      </c>
      <c r="F180" s="87" t="s">
        <v>704</v>
      </c>
      <c r="G180" s="88" t="s">
        <v>552</v>
      </c>
      <c r="H180" s="87" t="s">
        <v>27</v>
      </c>
      <c r="I180" s="88" t="s">
        <v>26</v>
      </c>
      <c r="J180" s="88" t="s">
        <v>873</v>
      </c>
      <c r="K180" s="91">
        <v>366081176</v>
      </c>
      <c r="L180" s="91">
        <v>29286494</v>
      </c>
      <c r="M180" s="91">
        <v>0</v>
      </c>
      <c r="N180" s="91"/>
      <c r="O180" s="91">
        <v>395367670</v>
      </c>
      <c r="P180" s="91">
        <v>395367670</v>
      </c>
      <c r="Q180" s="87" t="s">
        <v>706</v>
      </c>
      <c r="R180" s="87" t="s">
        <v>707</v>
      </c>
      <c r="S180" s="88" t="s">
        <v>681</v>
      </c>
      <c r="T180">
        <f t="shared" si="2"/>
        <v>8</v>
      </c>
      <c r="U180" s="70" t="s">
        <v>1205</v>
      </c>
    </row>
    <row r="181" spans="1:21" ht="45" x14ac:dyDescent="0.25">
      <c r="A181" s="87">
        <v>180</v>
      </c>
      <c r="B181" s="87" t="s">
        <v>701</v>
      </c>
      <c r="C181" s="88" t="s">
        <v>702</v>
      </c>
      <c r="D181" s="89">
        <v>140</v>
      </c>
      <c r="E181" s="90" t="s">
        <v>935</v>
      </c>
      <c r="F181" s="87" t="s">
        <v>704</v>
      </c>
      <c r="G181" s="88" t="s">
        <v>552</v>
      </c>
      <c r="H181" s="87" t="s">
        <v>27</v>
      </c>
      <c r="I181" s="88" t="s">
        <v>26</v>
      </c>
      <c r="J181" s="88" t="s">
        <v>873</v>
      </c>
      <c r="K181" s="91">
        <v>102430062</v>
      </c>
      <c r="L181" s="91">
        <v>8194405</v>
      </c>
      <c r="M181" s="91">
        <v>0</v>
      </c>
      <c r="N181" s="91"/>
      <c r="O181" s="91">
        <v>110624467</v>
      </c>
      <c r="P181" s="91">
        <v>110624467</v>
      </c>
      <c r="Q181" s="87" t="s">
        <v>706</v>
      </c>
      <c r="R181" s="87" t="s">
        <v>707</v>
      </c>
      <c r="S181" s="88" t="s">
        <v>681</v>
      </c>
      <c r="T181">
        <f t="shared" si="2"/>
        <v>8</v>
      </c>
      <c r="U181" s="54" t="s">
        <v>561</v>
      </c>
    </row>
    <row r="182" spans="1:21" ht="45" x14ac:dyDescent="0.25">
      <c r="A182" s="87">
        <v>181</v>
      </c>
      <c r="B182" s="87" t="s">
        <v>701</v>
      </c>
      <c r="C182" s="88" t="s">
        <v>702</v>
      </c>
      <c r="D182" s="89">
        <v>141</v>
      </c>
      <c r="E182" s="90" t="s">
        <v>935</v>
      </c>
      <c r="F182" s="87" t="s">
        <v>704</v>
      </c>
      <c r="G182" s="88" t="s">
        <v>552</v>
      </c>
      <c r="H182" s="87" t="s">
        <v>27</v>
      </c>
      <c r="I182" s="88" t="s">
        <v>26</v>
      </c>
      <c r="J182" s="88" t="s">
        <v>873</v>
      </c>
      <c r="K182" s="91">
        <v>397457106</v>
      </c>
      <c r="L182" s="91">
        <v>31796568</v>
      </c>
      <c r="M182" s="91">
        <v>0</v>
      </c>
      <c r="N182" s="91"/>
      <c r="O182" s="91">
        <v>429253674</v>
      </c>
      <c r="P182" s="91">
        <v>429253674</v>
      </c>
      <c r="Q182" s="87" t="s">
        <v>706</v>
      </c>
      <c r="R182" s="87" t="s">
        <v>707</v>
      </c>
      <c r="S182" s="88" t="s">
        <v>681</v>
      </c>
      <c r="T182">
        <f t="shared" si="2"/>
        <v>8</v>
      </c>
      <c r="U182" s="68" t="s">
        <v>1220</v>
      </c>
    </row>
    <row r="183" spans="1:21" ht="45" x14ac:dyDescent="0.25">
      <c r="A183" s="87">
        <v>182</v>
      </c>
      <c r="B183" s="87" t="s">
        <v>701</v>
      </c>
      <c r="C183" s="88" t="s">
        <v>702</v>
      </c>
      <c r="D183" s="89">
        <v>142</v>
      </c>
      <c r="E183" s="90" t="s">
        <v>937</v>
      </c>
      <c r="F183" s="87" t="s">
        <v>704</v>
      </c>
      <c r="G183" s="88" t="s">
        <v>552</v>
      </c>
      <c r="H183" s="87" t="s">
        <v>27</v>
      </c>
      <c r="I183" s="88" t="s">
        <v>26</v>
      </c>
      <c r="J183" s="88" t="s">
        <v>873</v>
      </c>
      <c r="K183" s="91">
        <v>55335712</v>
      </c>
      <c r="L183" s="91">
        <v>4426857</v>
      </c>
      <c r="M183" s="91">
        <v>0</v>
      </c>
      <c r="N183" s="91"/>
      <c r="O183" s="91">
        <v>59762569</v>
      </c>
      <c r="P183" s="91">
        <v>59762569</v>
      </c>
      <c r="Q183" s="87" t="s">
        <v>706</v>
      </c>
      <c r="R183" s="87" t="s">
        <v>707</v>
      </c>
      <c r="S183" s="88" t="s">
        <v>681</v>
      </c>
      <c r="T183">
        <f t="shared" si="2"/>
        <v>8</v>
      </c>
      <c r="U183" s="68" t="s">
        <v>1220</v>
      </c>
    </row>
    <row r="184" spans="1:21" ht="45" x14ac:dyDescent="0.25">
      <c r="A184" s="87">
        <v>183</v>
      </c>
      <c r="B184" s="87" t="s">
        <v>701</v>
      </c>
      <c r="C184" s="88" t="s">
        <v>702</v>
      </c>
      <c r="D184" s="89">
        <v>143</v>
      </c>
      <c r="E184" s="90" t="s">
        <v>937</v>
      </c>
      <c r="F184" s="87" t="s">
        <v>704</v>
      </c>
      <c r="G184" s="88" t="s">
        <v>552</v>
      </c>
      <c r="H184" s="87" t="s">
        <v>27</v>
      </c>
      <c r="I184" s="88" t="s">
        <v>26</v>
      </c>
      <c r="J184" s="88" t="s">
        <v>873</v>
      </c>
      <c r="K184" s="91">
        <v>323508302</v>
      </c>
      <c r="L184" s="91">
        <v>25880664</v>
      </c>
      <c r="M184" s="91">
        <v>0</v>
      </c>
      <c r="N184" s="91"/>
      <c r="O184" s="91">
        <v>349388966</v>
      </c>
      <c r="P184" s="91">
        <v>349388966</v>
      </c>
      <c r="Q184" s="87" t="s">
        <v>706</v>
      </c>
      <c r="R184" s="87" t="s">
        <v>707</v>
      </c>
      <c r="S184" s="88" t="s">
        <v>681</v>
      </c>
      <c r="T184">
        <f t="shared" si="2"/>
        <v>8</v>
      </c>
      <c r="U184" s="68" t="s">
        <v>1220</v>
      </c>
    </row>
    <row r="185" spans="1:21" ht="45" x14ac:dyDescent="0.25">
      <c r="A185" s="87">
        <v>184</v>
      </c>
      <c r="B185" s="87" t="s">
        <v>701</v>
      </c>
      <c r="C185" s="88" t="s">
        <v>702</v>
      </c>
      <c r="D185" s="89">
        <v>144</v>
      </c>
      <c r="E185" s="90" t="s">
        <v>939</v>
      </c>
      <c r="F185" s="87" t="s">
        <v>704</v>
      </c>
      <c r="G185" s="88" t="s">
        <v>552</v>
      </c>
      <c r="H185" s="87" t="s">
        <v>27</v>
      </c>
      <c r="I185" s="88" t="s">
        <v>26</v>
      </c>
      <c r="J185" s="88" t="s">
        <v>873</v>
      </c>
      <c r="K185" s="91">
        <v>100433740</v>
      </c>
      <c r="L185" s="91">
        <v>8034699</v>
      </c>
      <c r="M185" s="91">
        <v>0</v>
      </c>
      <c r="N185" s="91"/>
      <c r="O185" s="91">
        <v>108468439</v>
      </c>
      <c r="P185" s="91">
        <v>108468439</v>
      </c>
      <c r="Q185" s="87" t="s">
        <v>706</v>
      </c>
      <c r="R185" s="87" t="s">
        <v>707</v>
      </c>
      <c r="S185" s="88" t="s">
        <v>681</v>
      </c>
      <c r="T185">
        <f t="shared" si="2"/>
        <v>8</v>
      </c>
      <c r="U185" t="s">
        <v>1221</v>
      </c>
    </row>
    <row r="186" spans="1:21" ht="45" x14ac:dyDescent="0.25">
      <c r="A186" s="87">
        <v>185</v>
      </c>
      <c r="B186" s="87" t="s">
        <v>701</v>
      </c>
      <c r="C186" s="88" t="s">
        <v>702</v>
      </c>
      <c r="D186" s="89">
        <v>145</v>
      </c>
      <c r="E186" s="90" t="s">
        <v>939</v>
      </c>
      <c r="F186" s="87" t="s">
        <v>704</v>
      </c>
      <c r="G186" s="88" t="s">
        <v>552</v>
      </c>
      <c r="H186" s="87" t="s">
        <v>27</v>
      </c>
      <c r="I186" s="88" t="s">
        <v>26</v>
      </c>
      <c r="J186" s="88" t="s">
        <v>873</v>
      </c>
      <c r="K186" s="91">
        <v>280130074</v>
      </c>
      <c r="L186" s="91">
        <v>22410406</v>
      </c>
      <c r="M186" s="91">
        <v>0</v>
      </c>
      <c r="N186" s="91"/>
      <c r="O186" s="91">
        <v>302540480</v>
      </c>
      <c r="P186" s="91">
        <v>302540480</v>
      </c>
      <c r="Q186" s="87" t="s">
        <v>706</v>
      </c>
      <c r="R186" s="87" t="s">
        <v>707</v>
      </c>
      <c r="S186" s="88" t="s">
        <v>681</v>
      </c>
      <c r="T186">
        <f t="shared" si="2"/>
        <v>8</v>
      </c>
      <c r="U186" t="s">
        <v>1221</v>
      </c>
    </row>
    <row r="187" spans="1:21" ht="45" x14ac:dyDescent="0.25">
      <c r="A187" s="87">
        <v>186</v>
      </c>
      <c r="B187" s="87" t="s">
        <v>701</v>
      </c>
      <c r="C187" s="88" t="s">
        <v>702</v>
      </c>
      <c r="D187" s="89">
        <v>146</v>
      </c>
      <c r="E187" s="90" t="s">
        <v>942</v>
      </c>
      <c r="F187" s="87" t="s">
        <v>704</v>
      </c>
      <c r="G187" s="88" t="s">
        <v>552</v>
      </c>
      <c r="H187" s="87" t="s">
        <v>27</v>
      </c>
      <c r="I187" s="88" t="s">
        <v>26</v>
      </c>
      <c r="J187" s="88" t="s">
        <v>873</v>
      </c>
      <c r="K187" s="91">
        <v>64898485</v>
      </c>
      <c r="L187" s="91">
        <v>5191879</v>
      </c>
      <c r="M187" s="91">
        <v>0</v>
      </c>
      <c r="N187" s="91"/>
      <c r="O187" s="91">
        <v>70090364</v>
      </c>
      <c r="P187" s="91">
        <v>70090364</v>
      </c>
      <c r="Q187" s="87" t="s">
        <v>706</v>
      </c>
      <c r="R187" s="87" t="s">
        <v>707</v>
      </c>
      <c r="S187" s="88" t="s">
        <v>681</v>
      </c>
      <c r="T187">
        <f t="shared" si="2"/>
        <v>8</v>
      </c>
      <c r="U187" t="s">
        <v>1221</v>
      </c>
    </row>
    <row r="188" spans="1:21" ht="45" x14ac:dyDescent="0.25">
      <c r="A188" s="87">
        <v>187</v>
      </c>
      <c r="B188" s="87" t="s">
        <v>701</v>
      </c>
      <c r="C188" s="88" t="s">
        <v>702</v>
      </c>
      <c r="D188" s="89">
        <v>147</v>
      </c>
      <c r="E188" s="90" t="s">
        <v>942</v>
      </c>
      <c r="F188" s="87" t="s">
        <v>704</v>
      </c>
      <c r="G188" s="88" t="s">
        <v>552</v>
      </c>
      <c r="H188" s="87" t="s">
        <v>27</v>
      </c>
      <c r="I188" s="88" t="s">
        <v>26</v>
      </c>
      <c r="J188" s="88" t="s">
        <v>873</v>
      </c>
      <c r="K188" s="91">
        <v>338316549</v>
      </c>
      <c r="L188" s="91">
        <v>27065324</v>
      </c>
      <c r="M188" s="91">
        <v>0</v>
      </c>
      <c r="N188" s="91"/>
      <c r="O188" s="91">
        <v>365381873</v>
      </c>
      <c r="P188" s="91">
        <v>365381873</v>
      </c>
      <c r="Q188" s="87" t="s">
        <v>706</v>
      </c>
      <c r="R188" s="87" t="s">
        <v>707</v>
      </c>
      <c r="S188" s="88" t="s">
        <v>681</v>
      </c>
      <c r="T188">
        <f t="shared" si="2"/>
        <v>8</v>
      </c>
      <c r="U188" t="s">
        <v>1221</v>
      </c>
    </row>
    <row r="189" spans="1:21" s="64" customFormat="1" ht="45" x14ac:dyDescent="0.25">
      <c r="A189" s="87">
        <v>188</v>
      </c>
      <c r="B189" s="97" t="s">
        <v>701</v>
      </c>
      <c r="C189" s="98" t="s">
        <v>702</v>
      </c>
      <c r="D189" s="99">
        <v>148</v>
      </c>
      <c r="E189" s="100" t="s">
        <v>944</v>
      </c>
      <c r="F189" s="97" t="s">
        <v>704</v>
      </c>
      <c r="G189" s="98" t="s">
        <v>552</v>
      </c>
      <c r="H189" s="97" t="s">
        <v>27</v>
      </c>
      <c r="I189" s="98" t="s">
        <v>26</v>
      </c>
      <c r="J189" s="98" t="s">
        <v>873</v>
      </c>
      <c r="K189" s="101">
        <v>338316549</v>
      </c>
      <c r="L189" s="101">
        <v>27065324</v>
      </c>
      <c r="M189" s="101">
        <v>0</v>
      </c>
      <c r="N189" s="101"/>
      <c r="O189" s="101"/>
      <c r="P189" s="101">
        <v>365381873</v>
      </c>
      <c r="Q189" s="97" t="s">
        <v>706</v>
      </c>
      <c r="R189" s="97" t="s">
        <v>707</v>
      </c>
      <c r="S189" s="88" t="s">
        <v>681</v>
      </c>
      <c r="T189">
        <f t="shared" si="2"/>
        <v>8</v>
      </c>
      <c r="U189"/>
    </row>
    <row r="190" spans="1:21" ht="45" x14ac:dyDescent="0.25">
      <c r="A190" s="87">
        <v>189</v>
      </c>
      <c r="B190" s="87" t="s">
        <v>701</v>
      </c>
      <c r="C190" s="88" t="s">
        <v>702</v>
      </c>
      <c r="D190" s="89">
        <v>149</v>
      </c>
      <c r="E190" s="90" t="s">
        <v>947</v>
      </c>
      <c r="F190" s="87" t="s">
        <v>704</v>
      </c>
      <c r="G190" s="88" t="s">
        <v>552</v>
      </c>
      <c r="H190" s="87" t="s">
        <v>27</v>
      </c>
      <c r="I190" s="88" t="s">
        <v>26</v>
      </c>
      <c r="J190" s="88" t="s">
        <v>873</v>
      </c>
      <c r="K190" s="91">
        <v>76174510</v>
      </c>
      <c r="L190" s="91">
        <v>6093961</v>
      </c>
      <c r="M190" s="91">
        <v>0</v>
      </c>
      <c r="N190" s="91"/>
      <c r="O190" s="91">
        <v>82268471</v>
      </c>
      <c r="P190" s="91">
        <v>82268471</v>
      </c>
      <c r="Q190" s="87" t="s">
        <v>706</v>
      </c>
      <c r="R190" s="87" t="s">
        <v>707</v>
      </c>
      <c r="S190" s="88" t="s">
        <v>681</v>
      </c>
      <c r="T190">
        <f t="shared" si="2"/>
        <v>8</v>
      </c>
      <c r="U190" t="s">
        <v>1221</v>
      </c>
    </row>
    <row r="191" spans="1:21" ht="45" x14ac:dyDescent="0.25">
      <c r="A191" s="87">
        <v>190</v>
      </c>
      <c r="B191" s="87" t="s">
        <v>701</v>
      </c>
      <c r="C191" s="88" t="s">
        <v>702</v>
      </c>
      <c r="D191" s="89">
        <v>150</v>
      </c>
      <c r="E191" s="90" t="s">
        <v>947</v>
      </c>
      <c r="F191" s="87" t="s">
        <v>704</v>
      </c>
      <c r="G191" s="88" t="s">
        <v>552</v>
      </c>
      <c r="H191" s="87" t="s">
        <v>27</v>
      </c>
      <c r="I191" s="88" t="s">
        <v>26</v>
      </c>
      <c r="J191" s="88" t="s">
        <v>873</v>
      </c>
      <c r="K191" s="91">
        <v>72733645</v>
      </c>
      <c r="L191" s="91">
        <v>5818692</v>
      </c>
      <c r="M191" s="91">
        <v>0</v>
      </c>
      <c r="N191" s="91"/>
      <c r="O191" s="91">
        <v>78552337</v>
      </c>
      <c r="P191" s="91">
        <v>78552337</v>
      </c>
      <c r="Q191" s="87" t="s">
        <v>706</v>
      </c>
      <c r="R191" s="87" t="s">
        <v>707</v>
      </c>
      <c r="S191" s="88" t="s">
        <v>681</v>
      </c>
      <c r="T191">
        <f t="shared" si="2"/>
        <v>8</v>
      </c>
      <c r="U191" t="s">
        <v>1221</v>
      </c>
    </row>
    <row r="192" spans="1:21" ht="45" x14ac:dyDescent="0.25">
      <c r="A192" s="87">
        <v>191</v>
      </c>
      <c r="B192" s="87" t="s">
        <v>701</v>
      </c>
      <c r="C192" s="88" t="s">
        <v>702</v>
      </c>
      <c r="D192" s="89">
        <v>151</v>
      </c>
      <c r="E192" s="90" t="s">
        <v>947</v>
      </c>
      <c r="F192" s="87" t="s">
        <v>704</v>
      </c>
      <c r="G192" s="88" t="s">
        <v>552</v>
      </c>
      <c r="H192" s="87" t="s">
        <v>27</v>
      </c>
      <c r="I192" s="88" t="s">
        <v>26</v>
      </c>
      <c r="J192" s="88" t="s">
        <v>873</v>
      </c>
      <c r="K192" s="91">
        <v>377130092</v>
      </c>
      <c r="L192" s="91">
        <v>30170407</v>
      </c>
      <c r="M192" s="91">
        <v>0</v>
      </c>
      <c r="N192" s="91"/>
      <c r="O192" s="91">
        <v>407300499</v>
      </c>
      <c r="P192" s="91">
        <v>407300499</v>
      </c>
      <c r="Q192" s="87" t="s">
        <v>706</v>
      </c>
      <c r="R192" s="87" t="s">
        <v>707</v>
      </c>
      <c r="S192" s="88" t="s">
        <v>681</v>
      </c>
      <c r="T192">
        <f t="shared" si="2"/>
        <v>8</v>
      </c>
      <c r="U192" s="54" t="s">
        <v>1204</v>
      </c>
    </row>
    <row r="193" spans="1:21" ht="45" x14ac:dyDescent="0.25">
      <c r="A193" s="87">
        <v>192</v>
      </c>
      <c r="B193" s="87" t="s">
        <v>701</v>
      </c>
      <c r="C193" s="88" t="s">
        <v>702</v>
      </c>
      <c r="D193" s="89">
        <v>152</v>
      </c>
      <c r="E193" s="90" t="s">
        <v>951</v>
      </c>
      <c r="F193" s="87" t="s">
        <v>704</v>
      </c>
      <c r="G193" s="88" t="s">
        <v>552</v>
      </c>
      <c r="H193" s="87" t="s">
        <v>27</v>
      </c>
      <c r="I193" s="88" t="s">
        <v>26</v>
      </c>
      <c r="J193" s="88" t="s">
        <v>873</v>
      </c>
      <c r="K193" s="91">
        <v>107704106</v>
      </c>
      <c r="L193" s="91">
        <v>8616328</v>
      </c>
      <c r="M193" s="91">
        <v>0</v>
      </c>
      <c r="N193" s="91"/>
      <c r="O193" s="91">
        <v>116320434</v>
      </c>
      <c r="P193" s="91">
        <v>116320434</v>
      </c>
      <c r="Q193" s="87" t="s">
        <v>706</v>
      </c>
      <c r="R193" s="87" t="s">
        <v>707</v>
      </c>
      <c r="S193" s="88" t="s">
        <v>681</v>
      </c>
      <c r="T193">
        <f t="shared" si="2"/>
        <v>8</v>
      </c>
      <c r="U193" s="54" t="s">
        <v>555</v>
      </c>
    </row>
    <row r="194" spans="1:21" ht="45" x14ac:dyDescent="0.25">
      <c r="A194" s="87">
        <v>193</v>
      </c>
      <c r="B194" s="87" t="s">
        <v>701</v>
      </c>
      <c r="C194" s="88" t="s">
        <v>702</v>
      </c>
      <c r="D194" s="89">
        <v>153</v>
      </c>
      <c r="E194" s="90" t="s">
        <v>951</v>
      </c>
      <c r="F194" s="87" t="s">
        <v>704</v>
      </c>
      <c r="G194" s="88" t="s">
        <v>552</v>
      </c>
      <c r="H194" s="87" t="s">
        <v>27</v>
      </c>
      <c r="I194" s="88" t="s">
        <v>26</v>
      </c>
      <c r="J194" s="88" t="s">
        <v>873</v>
      </c>
      <c r="K194" s="91">
        <v>425874512</v>
      </c>
      <c r="L194" s="91">
        <v>34069961</v>
      </c>
      <c r="M194" s="91">
        <v>0</v>
      </c>
      <c r="N194" s="91"/>
      <c r="O194" s="91">
        <v>459944473</v>
      </c>
      <c r="P194" s="91">
        <v>459944473</v>
      </c>
      <c r="Q194" s="87" t="s">
        <v>706</v>
      </c>
      <c r="R194" s="87" t="s">
        <v>707</v>
      </c>
      <c r="S194" s="88" t="s">
        <v>681</v>
      </c>
      <c r="T194">
        <f t="shared" si="2"/>
        <v>8</v>
      </c>
      <c r="U194" s="54" t="s">
        <v>555</v>
      </c>
    </row>
    <row r="195" spans="1:21" ht="45" x14ac:dyDescent="0.25">
      <c r="A195" s="87">
        <v>194</v>
      </c>
      <c r="B195" s="87" t="s">
        <v>701</v>
      </c>
      <c r="C195" s="88" t="s">
        <v>702</v>
      </c>
      <c r="D195" s="89">
        <v>154</v>
      </c>
      <c r="E195" s="90" t="s">
        <v>953</v>
      </c>
      <c r="F195" s="87" t="s">
        <v>704</v>
      </c>
      <c r="G195" s="88" t="s">
        <v>552</v>
      </c>
      <c r="H195" s="87" t="s">
        <v>27</v>
      </c>
      <c r="I195" s="88" t="s">
        <v>26</v>
      </c>
      <c r="J195" s="88" t="s">
        <v>873</v>
      </c>
      <c r="K195" s="91">
        <v>102684692</v>
      </c>
      <c r="L195" s="91">
        <v>8214775</v>
      </c>
      <c r="M195" s="91">
        <v>0</v>
      </c>
      <c r="N195" s="91"/>
      <c r="O195" s="91">
        <v>110899467</v>
      </c>
      <c r="P195" s="91">
        <v>110899467</v>
      </c>
      <c r="Q195" s="87" t="s">
        <v>706</v>
      </c>
      <c r="R195" s="87" t="s">
        <v>707</v>
      </c>
      <c r="S195" s="88" t="s">
        <v>681</v>
      </c>
      <c r="T195">
        <f t="shared" ref="T195:T258" si="3">MONTH(E195)</f>
        <v>8</v>
      </c>
      <c r="U195" s="54" t="s">
        <v>555</v>
      </c>
    </row>
    <row r="196" spans="1:21" ht="45" x14ac:dyDescent="0.25">
      <c r="A196" s="87">
        <v>195</v>
      </c>
      <c r="B196" s="87" t="s">
        <v>701</v>
      </c>
      <c r="C196" s="88" t="s">
        <v>702</v>
      </c>
      <c r="D196" s="89">
        <v>155</v>
      </c>
      <c r="E196" s="90" t="s">
        <v>953</v>
      </c>
      <c r="F196" s="87" t="s">
        <v>704</v>
      </c>
      <c r="G196" s="88" t="s">
        <v>552</v>
      </c>
      <c r="H196" s="87" t="s">
        <v>27</v>
      </c>
      <c r="I196" s="88" t="s">
        <v>26</v>
      </c>
      <c r="J196" s="88" t="s">
        <v>873</v>
      </c>
      <c r="K196" s="91">
        <v>114794546</v>
      </c>
      <c r="L196" s="91">
        <v>9183564</v>
      </c>
      <c r="M196" s="91">
        <v>0</v>
      </c>
      <c r="N196" s="91"/>
      <c r="O196" s="91">
        <v>123978110</v>
      </c>
      <c r="P196" s="91">
        <v>123978110</v>
      </c>
      <c r="Q196" s="87" t="s">
        <v>706</v>
      </c>
      <c r="R196" s="87" t="s">
        <v>707</v>
      </c>
      <c r="S196" s="88" t="s">
        <v>681</v>
      </c>
      <c r="T196">
        <f t="shared" si="3"/>
        <v>8</v>
      </c>
      <c r="U196" s="54" t="s">
        <v>555</v>
      </c>
    </row>
    <row r="197" spans="1:21" ht="45" x14ac:dyDescent="0.25">
      <c r="A197" s="87">
        <v>196</v>
      </c>
      <c r="B197" s="87" t="s">
        <v>701</v>
      </c>
      <c r="C197" s="88" t="s">
        <v>702</v>
      </c>
      <c r="D197" s="89">
        <v>156</v>
      </c>
      <c r="E197" s="90" t="s">
        <v>953</v>
      </c>
      <c r="F197" s="87" t="s">
        <v>704</v>
      </c>
      <c r="G197" s="88" t="s">
        <v>552</v>
      </c>
      <c r="H197" s="87" t="s">
        <v>27</v>
      </c>
      <c r="I197" s="88" t="s">
        <v>26</v>
      </c>
      <c r="J197" s="88" t="s">
        <v>873</v>
      </c>
      <c r="K197" s="91">
        <v>246551362</v>
      </c>
      <c r="L197" s="91">
        <v>19724109</v>
      </c>
      <c r="M197" s="91">
        <v>0</v>
      </c>
      <c r="N197" s="91"/>
      <c r="O197" s="91">
        <v>266275471</v>
      </c>
      <c r="P197" s="91">
        <v>266275471</v>
      </c>
      <c r="Q197" s="87" t="s">
        <v>706</v>
      </c>
      <c r="R197" s="87" t="s">
        <v>707</v>
      </c>
      <c r="S197" s="88" t="s">
        <v>681</v>
      </c>
      <c r="T197">
        <f t="shared" si="3"/>
        <v>8</v>
      </c>
      <c r="U197" s="54" t="s">
        <v>555</v>
      </c>
    </row>
    <row r="198" spans="1:21" ht="45" x14ac:dyDescent="0.25">
      <c r="A198" s="87">
        <v>197</v>
      </c>
      <c r="B198" s="87" t="s">
        <v>701</v>
      </c>
      <c r="C198" s="88" t="s">
        <v>702</v>
      </c>
      <c r="D198" s="89">
        <v>157</v>
      </c>
      <c r="E198" s="90" t="s">
        <v>956</v>
      </c>
      <c r="F198" s="87" t="s">
        <v>704</v>
      </c>
      <c r="G198" s="88" t="s">
        <v>552</v>
      </c>
      <c r="H198" s="87" t="s">
        <v>27</v>
      </c>
      <c r="I198" s="88" t="s">
        <v>26</v>
      </c>
      <c r="J198" s="88" t="s">
        <v>873</v>
      </c>
      <c r="K198" s="91">
        <v>96077840</v>
      </c>
      <c r="L198" s="91">
        <v>7686227</v>
      </c>
      <c r="M198" s="91">
        <v>0</v>
      </c>
      <c r="N198" s="91"/>
      <c r="O198" s="91">
        <v>103764067</v>
      </c>
      <c r="P198" s="91">
        <v>103764067</v>
      </c>
      <c r="Q198" s="87" t="s">
        <v>706</v>
      </c>
      <c r="R198" s="87" t="s">
        <v>707</v>
      </c>
      <c r="S198" s="88" t="s">
        <v>681</v>
      </c>
      <c r="T198">
        <f t="shared" si="3"/>
        <v>8</v>
      </c>
      <c r="U198" s="54" t="s">
        <v>553</v>
      </c>
    </row>
    <row r="199" spans="1:21" ht="45" x14ac:dyDescent="0.25">
      <c r="A199" s="87">
        <v>198</v>
      </c>
      <c r="B199" s="87" t="s">
        <v>701</v>
      </c>
      <c r="C199" s="88" t="s">
        <v>702</v>
      </c>
      <c r="D199" s="89">
        <v>158</v>
      </c>
      <c r="E199" s="90" t="s">
        <v>956</v>
      </c>
      <c r="F199" s="87" t="s">
        <v>704</v>
      </c>
      <c r="G199" s="88" t="s">
        <v>552</v>
      </c>
      <c r="H199" s="87" t="s">
        <v>27</v>
      </c>
      <c r="I199" s="88" t="s">
        <v>26</v>
      </c>
      <c r="J199" s="88" t="s">
        <v>873</v>
      </c>
      <c r="K199" s="91">
        <v>249204092</v>
      </c>
      <c r="L199" s="91">
        <v>19936327</v>
      </c>
      <c r="M199" s="91">
        <v>0</v>
      </c>
      <c r="N199" s="91"/>
      <c r="O199" s="91">
        <v>269140419</v>
      </c>
      <c r="P199" s="91">
        <v>269140419</v>
      </c>
      <c r="Q199" s="87" t="s">
        <v>706</v>
      </c>
      <c r="R199" s="87" t="s">
        <v>707</v>
      </c>
      <c r="S199" s="88" t="s">
        <v>681</v>
      </c>
      <c r="T199">
        <f t="shared" si="3"/>
        <v>8</v>
      </c>
      <c r="U199" s="54" t="s">
        <v>553</v>
      </c>
    </row>
    <row r="200" spans="1:21" ht="45" x14ac:dyDescent="0.25">
      <c r="A200" s="87">
        <v>199</v>
      </c>
      <c r="B200" s="87" t="s">
        <v>701</v>
      </c>
      <c r="C200" s="88" t="s">
        <v>702</v>
      </c>
      <c r="D200" s="89">
        <v>159</v>
      </c>
      <c r="E200" s="90" t="s">
        <v>958</v>
      </c>
      <c r="F200" s="87" t="s">
        <v>704</v>
      </c>
      <c r="G200" s="88" t="s">
        <v>552</v>
      </c>
      <c r="H200" s="87" t="s">
        <v>27</v>
      </c>
      <c r="I200" s="88" t="s">
        <v>26</v>
      </c>
      <c r="J200" s="88" t="s">
        <v>873</v>
      </c>
      <c r="K200" s="91">
        <v>110889696</v>
      </c>
      <c r="L200" s="91">
        <v>8871176</v>
      </c>
      <c r="M200" s="91">
        <v>0</v>
      </c>
      <c r="N200" s="91"/>
      <c r="O200" s="91">
        <v>119760872</v>
      </c>
      <c r="P200" s="91">
        <v>119760872</v>
      </c>
      <c r="Q200" s="87" t="s">
        <v>706</v>
      </c>
      <c r="R200" s="87" t="s">
        <v>707</v>
      </c>
      <c r="S200" s="88" t="s">
        <v>681</v>
      </c>
      <c r="T200">
        <f t="shared" si="3"/>
        <v>8</v>
      </c>
      <c r="U200" s="54" t="s">
        <v>553</v>
      </c>
    </row>
    <row r="201" spans="1:21" ht="45" x14ac:dyDescent="0.25">
      <c r="A201" s="87">
        <v>200</v>
      </c>
      <c r="B201" s="87" t="s">
        <v>701</v>
      </c>
      <c r="C201" s="88" t="s">
        <v>702</v>
      </c>
      <c r="D201" s="89">
        <v>160</v>
      </c>
      <c r="E201" s="90" t="s">
        <v>958</v>
      </c>
      <c r="F201" s="87" t="s">
        <v>704</v>
      </c>
      <c r="G201" s="88" t="s">
        <v>552</v>
      </c>
      <c r="H201" s="87" t="s">
        <v>27</v>
      </c>
      <c r="I201" s="88" t="s">
        <v>26</v>
      </c>
      <c r="J201" s="88" t="s">
        <v>873</v>
      </c>
      <c r="K201" s="91">
        <v>92411094</v>
      </c>
      <c r="L201" s="91">
        <v>7392888</v>
      </c>
      <c r="M201" s="91">
        <v>0</v>
      </c>
      <c r="N201" s="91"/>
      <c r="O201" s="91">
        <v>99803982</v>
      </c>
      <c r="P201" s="91">
        <v>99803982</v>
      </c>
      <c r="Q201" s="87" t="s">
        <v>706</v>
      </c>
      <c r="R201" s="87" t="s">
        <v>707</v>
      </c>
      <c r="S201" s="88" t="s">
        <v>681</v>
      </c>
      <c r="T201">
        <f t="shared" si="3"/>
        <v>8</v>
      </c>
      <c r="U201" s="54" t="s">
        <v>553</v>
      </c>
    </row>
    <row r="202" spans="1:21" ht="45" x14ac:dyDescent="0.25">
      <c r="A202" s="87">
        <v>201</v>
      </c>
      <c r="B202" s="87" t="s">
        <v>701</v>
      </c>
      <c r="C202" s="88" t="s">
        <v>702</v>
      </c>
      <c r="D202" s="89">
        <v>161</v>
      </c>
      <c r="E202" s="90" t="s">
        <v>958</v>
      </c>
      <c r="F202" s="87" t="s">
        <v>704</v>
      </c>
      <c r="G202" s="88" t="s">
        <v>552</v>
      </c>
      <c r="H202" s="87" t="s">
        <v>27</v>
      </c>
      <c r="I202" s="88" t="s">
        <v>26</v>
      </c>
      <c r="J202" s="88" t="s">
        <v>873</v>
      </c>
      <c r="K202" s="91">
        <v>242100100</v>
      </c>
      <c r="L202" s="91">
        <v>19368008</v>
      </c>
      <c r="M202" s="91">
        <v>0</v>
      </c>
      <c r="N202" s="91"/>
      <c r="O202" s="91">
        <v>261468108</v>
      </c>
      <c r="P202" s="91">
        <v>261468108</v>
      </c>
      <c r="Q202" s="87" t="s">
        <v>706</v>
      </c>
      <c r="R202" s="87" t="s">
        <v>707</v>
      </c>
      <c r="S202" s="88" t="s">
        <v>681</v>
      </c>
      <c r="T202">
        <f t="shared" si="3"/>
        <v>8</v>
      </c>
      <c r="U202" s="54" t="s">
        <v>550</v>
      </c>
    </row>
    <row r="203" spans="1:21" ht="45" x14ac:dyDescent="0.25">
      <c r="A203" s="87">
        <v>202</v>
      </c>
      <c r="B203" s="87" t="s">
        <v>701</v>
      </c>
      <c r="C203" s="88" t="s">
        <v>702</v>
      </c>
      <c r="D203" s="89">
        <v>162</v>
      </c>
      <c r="E203" s="90" t="s">
        <v>961</v>
      </c>
      <c r="F203" s="87" t="s">
        <v>704</v>
      </c>
      <c r="G203" s="88" t="s">
        <v>552</v>
      </c>
      <c r="H203" s="87" t="s">
        <v>27</v>
      </c>
      <c r="I203" s="88" t="s">
        <v>26</v>
      </c>
      <c r="J203" s="88" t="s">
        <v>873</v>
      </c>
      <c r="K203" s="91">
        <v>105147477</v>
      </c>
      <c r="L203" s="91">
        <v>8411798</v>
      </c>
      <c r="M203" s="91">
        <v>0</v>
      </c>
      <c r="N203" s="91"/>
      <c r="O203" s="91">
        <v>113559275</v>
      </c>
      <c r="P203" s="91">
        <v>113559275</v>
      </c>
      <c r="Q203" s="87" t="s">
        <v>706</v>
      </c>
      <c r="R203" s="87" t="s">
        <v>707</v>
      </c>
      <c r="S203" s="88" t="s">
        <v>681</v>
      </c>
      <c r="T203">
        <f t="shared" si="3"/>
        <v>8</v>
      </c>
      <c r="U203" s="54" t="s">
        <v>550</v>
      </c>
    </row>
    <row r="204" spans="1:21" ht="45" x14ac:dyDescent="0.25">
      <c r="A204" s="87">
        <v>203</v>
      </c>
      <c r="B204" s="87" t="s">
        <v>701</v>
      </c>
      <c r="C204" s="88" t="s">
        <v>702</v>
      </c>
      <c r="D204" s="89">
        <v>163</v>
      </c>
      <c r="E204" s="90" t="s">
        <v>961</v>
      </c>
      <c r="F204" s="87" t="s">
        <v>704</v>
      </c>
      <c r="G204" s="88" t="s">
        <v>552</v>
      </c>
      <c r="H204" s="87" t="s">
        <v>27</v>
      </c>
      <c r="I204" s="88" t="s">
        <v>26</v>
      </c>
      <c r="J204" s="88" t="s">
        <v>873</v>
      </c>
      <c r="K204" s="91">
        <v>112273461</v>
      </c>
      <c r="L204" s="91">
        <v>8981877</v>
      </c>
      <c r="M204" s="91">
        <v>0</v>
      </c>
      <c r="N204" s="91"/>
      <c r="O204" s="91">
        <v>121255338</v>
      </c>
      <c r="P204" s="91">
        <v>121255338</v>
      </c>
      <c r="Q204" s="87" t="s">
        <v>706</v>
      </c>
      <c r="R204" s="87" t="s">
        <v>707</v>
      </c>
      <c r="S204" s="88" t="s">
        <v>681</v>
      </c>
      <c r="T204">
        <f t="shared" si="3"/>
        <v>8</v>
      </c>
      <c r="U204" s="54" t="s">
        <v>550</v>
      </c>
    </row>
    <row r="205" spans="1:21" ht="45" x14ac:dyDescent="0.25">
      <c r="A205" s="87">
        <v>204</v>
      </c>
      <c r="B205" s="87" t="s">
        <v>701</v>
      </c>
      <c r="C205" s="88" t="s">
        <v>702</v>
      </c>
      <c r="D205" s="89">
        <v>164</v>
      </c>
      <c r="E205" s="90" t="s">
        <v>964</v>
      </c>
      <c r="F205" s="87" t="s">
        <v>704</v>
      </c>
      <c r="G205" s="88" t="s">
        <v>552</v>
      </c>
      <c r="H205" s="87" t="s">
        <v>27</v>
      </c>
      <c r="I205" s="88" t="s">
        <v>26</v>
      </c>
      <c r="J205" s="88" t="s">
        <v>873</v>
      </c>
      <c r="K205" s="91">
        <v>114121988</v>
      </c>
      <c r="L205" s="91">
        <v>9129759</v>
      </c>
      <c r="M205" s="91">
        <v>0</v>
      </c>
      <c r="N205" s="91"/>
      <c r="O205" s="91">
        <v>123251747</v>
      </c>
      <c r="P205" s="91">
        <v>123251747</v>
      </c>
      <c r="Q205" s="87" t="s">
        <v>706</v>
      </c>
      <c r="R205" s="87" t="s">
        <v>707</v>
      </c>
      <c r="S205" s="88" t="s">
        <v>681</v>
      </c>
      <c r="T205">
        <f t="shared" si="3"/>
        <v>8</v>
      </c>
    </row>
    <row r="206" spans="1:21" ht="45" x14ac:dyDescent="0.25">
      <c r="A206" s="87">
        <v>205</v>
      </c>
      <c r="B206" s="87" t="s">
        <v>701</v>
      </c>
      <c r="C206" s="88" t="s">
        <v>702</v>
      </c>
      <c r="D206" s="89">
        <v>165</v>
      </c>
      <c r="E206" s="90" t="s">
        <v>965</v>
      </c>
      <c r="F206" s="87" t="s">
        <v>704</v>
      </c>
      <c r="G206" s="88" t="s">
        <v>552</v>
      </c>
      <c r="H206" s="87" t="s">
        <v>27</v>
      </c>
      <c r="I206" s="88" t="s">
        <v>26</v>
      </c>
      <c r="J206" s="88" t="s">
        <v>873</v>
      </c>
      <c r="K206" s="91">
        <v>354154093</v>
      </c>
      <c r="L206" s="91">
        <v>28332327</v>
      </c>
      <c r="M206" s="91">
        <v>0</v>
      </c>
      <c r="N206" s="91"/>
      <c r="O206" s="91">
        <v>382486420</v>
      </c>
      <c r="P206" s="91">
        <v>382486420</v>
      </c>
      <c r="Q206" s="87" t="s">
        <v>706</v>
      </c>
      <c r="R206" s="87" t="s">
        <v>707</v>
      </c>
      <c r="S206" s="88" t="s">
        <v>681</v>
      </c>
      <c r="T206">
        <f t="shared" si="3"/>
        <v>8</v>
      </c>
    </row>
    <row r="207" spans="1:21" ht="45" x14ac:dyDescent="0.25">
      <c r="A207" s="87">
        <v>206</v>
      </c>
      <c r="B207" s="87" t="s">
        <v>701</v>
      </c>
      <c r="C207" s="88" t="s">
        <v>702</v>
      </c>
      <c r="D207" s="89">
        <v>166</v>
      </c>
      <c r="E207" s="90" t="s">
        <v>965</v>
      </c>
      <c r="F207" s="87" t="s">
        <v>704</v>
      </c>
      <c r="G207" s="88" t="s">
        <v>552</v>
      </c>
      <c r="H207" s="87" t="s">
        <v>27</v>
      </c>
      <c r="I207" s="88" t="s">
        <v>26</v>
      </c>
      <c r="J207" s="88" t="s">
        <v>873</v>
      </c>
      <c r="K207" s="91">
        <v>138445782</v>
      </c>
      <c r="L207" s="91">
        <v>11075663</v>
      </c>
      <c r="M207" s="91">
        <v>0</v>
      </c>
      <c r="N207" s="91"/>
      <c r="O207" s="91">
        <v>149521445</v>
      </c>
      <c r="P207" s="91">
        <v>149521445</v>
      </c>
      <c r="Q207" s="87" t="s">
        <v>706</v>
      </c>
      <c r="R207" s="87" t="s">
        <v>707</v>
      </c>
      <c r="S207" s="88" t="s">
        <v>681</v>
      </c>
      <c r="T207">
        <f t="shared" si="3"/>
        <v>8</v>
      </c>
    </row>
    <row r="208" spans="1:21" ht="45" x14ac:dyDescent="0.25">
      <c r="A208" s="87">
        <v>207</v>
      </c>
      <c r="B208" s="87" t="s">
        <v>701</v>
      </c>
      <c r="C208" s="88" t="s">
        <v>702</v>
      </c>
      <c r="D208" s="89">
        <v>167</v>
      </c>
      <c r="E208" s="90" t="s">
        <v>968</v>
      </c>
      <c r="F208" s="87" t="s">
        <v>704</v>
      </c>
      <c r="G208" s="88" t="s">
        <v>552</v>
      </c>
      <c r="H208" s="87" t="s">
        <v>27</v>
      </c>
      <c r="I208" s="88" t="s">
        <v>26</v>
      </c>
      <c r="J208" s="88" t="s">
        <v>873</v>
      </c>
      <c r="K208" s="91">
        <v>253939938</v>
      </c>
      <c r="L208" s="91">
        <v>20315195</v>
      </c>
      <c r="M208" s="91">
        <v>0</v>
      </c>
      <c r="N208" s="91"/>
      <c r="O208" s="91">
        <v>274255133</v>
      </c>
      <c r="P208" s="91">
        <v>274255133</v>
      </c>
      <c r="Q208" s="87" t="s">
        <v>706</v>
      </c>
      <c r="R208" s="87" t="s">
        <v>707</v>
      </c>
      <c r="S208" s="88" t="s">
        <v>681</v>
      </c>
      <c r="T208">
        <f t="shared" si="3"/>
        <v>9</v>
      </c>
    </row>
    <row r="209" spans="1:20" ht="45" x14ac:dyDescent="0.25">
      <c r="A209" s="87">
        <v>208</v>
      </c>
      <c r="B209" s="87" t="s">
        <v>701</v>
      </c>
      <c r="C209" s="88" t="s">
        <v>702</v>
      </c>
      <c r="D209" s="89">
        <v>168</v>
      </c>
      <c r="E209" s="90" t="s">
        <v>968</v>
      </c>
      <c r="F209" s="87" t="s">
        <v>704</v>
      </c>
      <c r="G209" s="88" t="s">
        <v>552</v>
      </c>
      <c r="H209" s="87" t="s">
        <v>27</v>
      </c>
      <c r="I209" s="88" t="s">
        <v>26</v>
      </c>
      <c r="J209" s="88" t="s">
        <v>873</v>
      </c>
      <c r="K209" s="91">
        <v>101424294</v>
      </c>
      <c r="L209" s="91">
        <v>8113944</v>
      </c>
      <c r="M209" s="91">
        <v>0</v>
      </c>
      <c r="N209" s="91"/>
      <c r="O209" s="91">
        <v>109538238</v>
      </c>
      <c r="P209" s="91">
        <v>109538238</v>
      </c>
      <c r="Q209" s="87" t="s">
        <v>706</v>
      </c>
      <c r="R209" s="87" t="s">
        <v>707</v>
      </c>
      <c r="S209" s="88" t="s">
        <v>681</v>
      </c>
      <c r="T209">
        <f t="shared" si="3"/>
        <v>9</v>
      </c>
    </row>
    <row r="210" spans="1:20" ht="45" x14ac:dyDescent="0.25">
      <c r="A210" s="87">
        <v>209</v>
      </c>
      <c r="B210" s="87" t="s">
        <v>701</v>
      </c>
      <c r="C210" s="88" t="s">
        <v>702</v>
      </c>
      <c r="D210" s="89">
        <v>169</v>
      </c>
      <c r="E210" s="90" t="s">
        <v>970</v>
      </c>
      <c r="F210" s="87" t="s">
        <v>704</v>
      </c>
      <c r="G210" s="88" t="s">
        <v>552</v>
      </c>
      <c r="H210" s="87" t="s">
        <v>27</v>
      </c>
      <c r="I210" s="88" t="s">
        <v>26</v>
      </c>
      <c r="J210" s="88" t="s">
        <v>873</v>
      </c>
      <c r="K210" s="91">
        <v>100785784</v>
      </c>
      <c r="L210" s="91">
        <v>8062863</v>
      </c>
      <c r="M210" s="91">
        <v>0</v>
      </c>
      <c r="N210" s="91"/>
      <c r="O210" s="91">
        <v>108848647</v>
      </c>
      <c r="P210" s="91">
        <v>108848647</v>
      </c>
      <c r="Q210" s="87" t="s">
        <v>706</v>
      </c>
      <c r="R210" s="87" t="s">
        <v>707</v>
      </c>
      <c r="S210" s="88" t="s">
        <v>681</v>
      </c>
      <c r="T210">
        <f t="shared" si="3"/>
        <v>9</v>
      </c>
    </row>
    <row r="211" spans="1:20" ht="45" x14ac:dyDescent="0.25">
      <c r="A211" s="87">
        <v>210</v>
      </c>
      <c r="B211" s="87" t="s">
        <v>701</v>
      </c>
      <c r="C211" s="88" t="s">
        <v>702</v>
      </c>
      <c r="D211" s="89">
        <v>170</v>
      </c>
      <c r="E211" s="90" t="s">
        <v>972</v>
      </c>
      <c r="F211" s="87" t="s">
        <v>704</v>
      </c>
      <c r="G211" s="88" t="s">
        <v>552</v>
      </c>
      <c r="H211" s="87" t="s">
        <v>27</v>
      </c>
      <c r="I211" s="88" t="s">
        <v>26</v>
      </c>
      <c r="J211" s="88" t="s">
        <v>873</v>
      </c>
      <c r="K211" s="91">
        <v>114041844</v>
      </c>
      <c r="L211" s="91">
        <v>9123348</v>
      </c>
      <c r="M211" s="91">
        <v>0</v>
      </c>
      <c r="N211" s="91"/>
      <c r="O211" s="91">
        <v>123165192</v>
      </c>
      <c r="P211" s="91">
        <v>123165192</v>
      </c>
      <c r="Q211" s="87" t="s">
        <v>706</v>
      </c>
      <c r="R211" s="87" t="s">
        <v>707</v>
      </c>
      <c r="S211" s="88" t="s">
        <v>681</v>
      </c>
      <c r="T211">
        <f t="shared" si="3"/>
        <v>9</v>
      </c>
    </row>
    <row r="212" spans="1:20" ht="45" x14ac:dyDescent="0.25">
      <c r="A212" s="87">
        <v>211</v>
      </c>
      <c r="B212" s="87" t="s">
        <v>701</v>
      </c>
      <c r="C212" s="88" t="s">
        <v>702</v>
      </c>
      <c r="D212" s="89">
        <v>171</v>
      </c>
      <c r="E212" s="90" t="s">
        <v>972</v>
      </c>
      <c r="F212" s="87" t="s">
        <v>704</v>
      </c>
      <c r="G212" s="88" t="s">
        <v>552</v>
      </c>
      <c r="H212" s="87" t="s">
        <v>27</v>
      </c>
      <c r="I212" s="88" t="s">
        <v>26</v>
      </c>
      <c r="J212" s="88" t="s">
        <v>873</v>
      </c>
      <c r="K212" s="91">
        <v>264593920</v>
      </c>
      <c r="L212" s="91">
        <v>21167514</v>
      </c>
      <c r="M212" s="91">
        <v>0</v>
      </c>
      <c r="N212" s="91"/>
      <c r="O212" s="91">
        <v>285761434</v>
      </c>
      <c r="P212" s="91">
        <v>285761434</v>
      </c>
      <c r="Q212" s="87" t="s">
        <v>706</v>
      </c>
      <c r="R212" s="87" t="s">
        <v>707</v>
      </c>
      <c r="S212" s="88" t="s">
        <v>681</v>
      </c>
      <c r="T212">
        <f t="shared" si="3"/>
        <v>9</v>
      </c>
    </row>
    <row r="213" spans="1:20" ht="45" x14ac:dyDescent="0.25">
      <c r="A213" s="87">
        <v>212</v>
      </c>
      <c r="B213" s="87" t="s">
        <v>701</v>
      </c>
      <c r="C213" s="88" t="s">
        <v>702</v>
      </c>
      <c r="D213" s="89">
        <v>172</v>
      </c>
      <c r="E213" s="90" t="s">
        <v>974</v>
      </c>
      <c r="F213" s="87" t="s">
        <v>704</v>
      </c>
      <c r="G213" s="88" t="s">
        <v>552</v>
      </c>
      <c r="H213" s="87" t="s">
        <v>27</v>
      </c>
      <c r="I213" s="88" t="s">
        <v>26</v>
      </c>
      <c r="J213" s="88" t="s">
        <v>873</v>
      </c>
      <c r="K213" s="91">
        <v>79458759</v>
      </c>
      <c r="L213" s="91">
        <v>6356701</v>
      </c>
      <c r="M213" s="91">
        <v>0</v>
      </c>
      <c r="N213" s="91"/>
      <c r="O213" s="91">
        <v>85815460</v>
      </c>
      <c r="P213" s="91">
        <v>85815460</v>
      </c>
      <c r="Q213" s="87" t="s">
        <v>706</v>
      </c>
      <c r="R213" s="87" t="s">
        <v>707</v>
      </c>
      <c r="S213" s="88" t="s">
        <v>681</v>
      </c>
      <c r="T213">
        <f t="shared" si="3"/>
        <v>9</v>
      </c>
    </row>
    <row r="214" spans="1:20" ht="45" x14ac:dyDescent="0.25">
      <c r="A214" s="87">
        <v>213</v>
      </c>
      <c r="B214" s="87" t="s">
        <v>701</v>
      </c>
      <c r="C214" s="88" t="s">
        <v>702</v>
      </c>
      <c r="D214" s="89">
        <v>173</v>
      </c>
      <c r="E214" s="90" t="s">
        <v>974</v>
      </c>
      <c r="F214" s="87" t="s">
        <v>704</v>
      </c>
      <c r="G214" s="88" t="s">
        <v>552</v>
      </c>
      <c r="H214" s="87" t="s">
        <v>27</v>
      </c>
      <c r="I214" s="88" t="s">
        <v>26</v>
      </c>
      <c r="J214" s="88" t="s">
        <v>873</v>
      </c>
      <c r="K214" s="91">
        <v>323491892</v>
      </c>
      <c r="L214" s="91">
        <v>25879351</v>
      </c>
      <c r="M214" s="91">
        <v>0</v>
      </c>
      <c r="N214" s="91"/>
      <c r="O214" s="91">
        <v>349371243</v>
      </c>
      <c r="P214" s="91">
        <v>349371243</v>
      </c>
      <c r="Q214" s="87" t="s">
        <v>706</v>
      </c>
      <c r="R214" s="87" t="s">
        <v>707</v>
      </c>
      <c r="S214" s="88" t="s">
        <v>681</v>
      </c>
      <c r="T214">
        <f t="shared" si="3"/>
        <v>9</v>
      </c>
    </row>
    <row r="215" spans="1:20" ht="45" x14ac:dyDescent="0.25">
      <c r="A215" s="87">
        <v>214</v>
      </c>
      <c r="B215" s="87" t="s">
        <v>701</v>
      </c>
      <c r="C215" s="88" t="s">
        <v>702</v>
      </c>
      <c r="D215" s="89">
        <v>174</v>
      </c>
      <c r="E215" s="90" t="s">
        <v>976</v>
      </c>
      <c r="F215" s="87" t="s">
        <v>704</v>
      </c>
      <c r="G215" s="88" t="s">
        <v>552</v>
      </c>
      <c r="H215" s="87" t="s">
        <v>27</v>
      </c>
      <c r="I215" s="88" t="s">
        <v>26</v>
      </c>
      <c r="J215" s="88" t="s">
        <v>873</v>
      </c>
      <c r="K215" s="91">
        <v>82644158</v>
      </c>
      <c r="L215" s="91">
        <v>6611533</v>
      </c>
      <c r="M215" s="91">
        <v>0</v>
      </c>
      <c r="N215" s="91"/>
      <c r="O215" s="91">
        <v>89255691</v>
      </c>
      <c r="P215" s="91">
        <v>89255691</v>
      </c>
      <c r="Q215" s="87" t="s">
        <v>706</v>
      </c>
      <c r="R215" s="87" t="s">
        <v>707</v>
      </c>
      <c r="S215" s="88" t="s">
        <v>681</v>
      </c>
      <c r="T215">
        <f t="shared" si="3"/>
        <v>9</v>
      </c>
    </row>
    <row r="216" spans="1:20" ht="45" x14ac:dyDescent="0.25">
      <c r="A216" s="87">
        <v>215</v>
      </c>
      <c r="B216" s="87" t="s">
        <v>701</v>
      </c>
      <c r="C216" s="88" t="s">
        <v>702</v>
      </c>
      <c r="D216" s="89">
        <v>175</v>
      </c>
      <c r="E216" s="90" t="s">
        <v>976</v>
      </c>
      <c r="F216" s="87" t="s">
        <v>704</v>
      </c>
      <c r="G216" s="88" t="s">
        <v>552</v>
      </c>
      <c r="H216" s="87" t="s">
        <v>27</v>
      </c>
      <c r="I216" s="88" t="s">
        <v>26</v>
      </c>
      <c r="J216" s="88" t="s">
        <v>873</v>
      </c>
      <c r="K216" s="91">
        <v>234506564</v>
      </c>
      <c r="L216" s="91">
        <v>18760525</v>
      </c>
      <c r="M216" s="91">
        <v>0</v>
      </c>
      <c r="N216" s="91"/>
      <c r="O216" s="91">
        <v>253267089</v>
      </c>
      <c r="P216" s="91">
        <v>253267089</v>
      </c>
      <c r="Q216" s="87" t="s">
        <v>706</v>
      </c>
      <c r="R216" s="87" t="s">
        <v>707</v>
      </c>
      <c r="S216" s="88" t="s">
        <v>681</v>
      </c>
      <c r="T216">
        <f t="shared" si="3"/>
        <v>9</v>
      </c>
    </row>
    <row r="217" spans="1:20" ht="45" x14ac:dyDescent="0.25">
      <c r="A217" s="87">
        <v>216</v>
      </c>
      <c r="B217" s="87" t="s">
        <v>701</v>
      </c>
      <c r="C217" s="88" t="s">
        <v>702</v>
      </c>
      <c r="D217" s="89">
        <v>176</v>
      </c>
      <c r="E217" s="90" t="s">
        <v>979</v>
      </c>
      <c r="F217" s="87" t="s">
        <v>704</v>
      </c>
      <c r="G217" s="88" t="s">
        <v>552</v>
      </c>
      <c r="H217" s="87" t="s">
        <v>27</v>
      </c>
      <c r="I217" s="88" t="s">
        <v>26</v>
      </c>
      <c r="J217" s="88" t="s">
        <v>873</v>
      </c>
      <c r="K217" s="91">
        <v>47465510</v>
      </c>
      <c r="L217" s="91">
        <v>3797241</v>
      </c>
      <c r="M217" s="91">
        <v>0</v>
      </c>
      <c r="N217" s="91"/>
      <c r="O217" s="91">
        <v>51262751</v>
      </c>
      <c r="P217" s="91">
        <v>51262751</v>
      </c>
      <c r="Q217" s="87" t="s">
        <v>706</v>
      </c>
      <c r="R217" s="87" t="s">
        <v>707</v>
      </c>
      <c r="S217" s="88" t="s">
        <v>681</v>
      </c>
      <c r="T217">
        <f t="shared" si="3"/>
        <v>9</v>
      </c>
    </row>
    <row r="218" spans="1:20" ht="45" x14ac:dyDescent="0.25">
      <c r="A218" s="87">
        <v>217</v>
      </c>
      <c r="B218" s="87" t="s">
        <v>701</v>
      </c>
      <c r="C218" s="88" t="s">
        <v>702</v>
      </c>
      <c r="D218" s="89">
        <v>177</v>
      </c>
      <c r="E218" s="90" t="s">
        <v>979</v>
      </c>
      <c r="F218" s="87" t="s">
        <v>704</v>
      </c>
      <c r="G218" s="88" t="s">
        <v>552</v>
      </c>
      <c r="H218" s="87" t="s">
        <v>27</v>
      </c>
      <c r="I218" s="88" t="s">
        <v>26</v>
      </c>
      <c r="J218" s="88" t="s">
        <v>873</v>
      </c>
      <c r="K218" s="91">
        <v>235728702</v>
      </c>
      <c r="L218" s="91">
        <v>18858296</v>
      </c>
      <c r="M218" s="91">
        <v>0</v>
      </c>
      <c r="N218" s="91"/>
      <c r="O218" s="91">
        <v>254586998</v>
      </c>
      <c r="P218" s="91">
        <v>254586998</v>
      </c>
      <c r="Q218" s="87" t="s">
        <v>706</v>
      </c>
      <c r="R218" s="87" t="s">
        <v>707</v>
      </c>
      <c r="S218" s="88" t="s">
        <v>681</v>
      </c>
      <c r="T218">
        <f t="shared" si="3"/>
        <v>9</v>
      </c>
    </row>
    <row r="219" spans="1:20" ht="45" x14ac:dyDescent="0.25">
      <c r="A219" s="87">
        <v>218</v>
      </c>
      <c r="B219" s="87" t="s">
        <v>701</v>
      </c>
      <c r="C219" s="88" t="s">
        <v>702</v>
      </c>
      <c r="D219" s="89">
        <v>178</v>
      </c>
      <c r="E219" s="90" t="s">
        <v>981</v>
      </c>
      <c r="F219" s="87" t="s">
        <v>704</v>
      </c>
      <c r="G219" s="88" t="s">
        <v>552</v>
      </c>
      <c r="H219" s="87" t="s">
        <v>27</v>
      </c>
      <c r="I219" s="88" t="s">
        <v>26</v>
      </c>
      <c r="J219" s="88" t="s">
        <v>873</v>
      </c>
      <c r="K219" s="91">
        <v>107400740</v>
      </c>
      <c r="L219" s="91">
        <v>8592059</v>
      </c>
      <c r="M219" s="91">
        <v>0</v>
      </c>
      <c r="N219" s="91"/>
      <c r="O219" s="91">
        <v>115992799</v>
      </c>
      <c r="P219" s="91">
        <v>115992799</v>
      </c>
      <c r="Q219" s="87" t="s">
        <v>706</v>
      </c>
      <c r="R219" s="87" t="s">
        <v>707</v>
      </c>
      <c r="S219" s="88" t="s">
        <v>681</v>
      </c>
      <c r="T219">
        <f t="shared" si="3"/>
        <v>9</v>
      </c>
    </row>
    <row r="220" spans="1:20" ht="45" x14ac:dyDescent="0.25">
      <c r="A220" s="87">
        <v>219</v>
      </c>
      <c r="B220" s="87" t="s">
        <v>701</v>
      </c>
      <c r="C220" s="88" t="s">
        <v>702</v>
      </c>
      <c r="D220" s="89">
        <v>179</v>
      </c>
      <c r="E220" s="90" t="s">
        <v>981</v>
      </c>
      <c r="F220" s="87" t="s">
        <v>704</v>
      </c>
      <c r="G220" s="88" t="s">
        <v>552</v>
      </c>
      <c r="H220" s="87" t="s">
        <v>27</v>
      </c>
      <c r="I220" s="88" t="s">
        <v>26</v>
      </c>
      <c r="J220" s="88" t="s">
        <v>873</v>
      </c>
      <c r="K220" s="91">
        <v>217339824</v>
      </c>
      <c r="L220" s="91">
        <v>17387186</v>
      </c>
      <c r="M220" s="91">
        <v>0</v>
      </c>
      <c r="N220" s="91"/>
      <c r="O220" s="91">
        <v>234727010</v>
      </c>
      <c r="P220" s="91">
        <v>234727010</v>
      </c>
      <c r="Q220" s="87" t="s">
        <v>706</v>
      </c>
      <c r="R220" s="87" t="s">
        <v>707</v>
      </c>
      <c r="S220" s="88" t="s">
        <v>681</v>
      </c>
      <c r="T220">
        <f t="shared" si="3"/>
        <v>9</v>
      </c>
    </row>
    <row r="221" spans="1:20" ht="45" x14ac:dyDescent="0.25">
      <c r="A221" s="87">
        <v>220</v>
      </c>
      <c r="B221" s="87" t="s">
        <v>701</v>
      </c>
      <c r="C221" s="88" t="s">
        <v>702</v>
      </c>
      <c r="D221" s="89">
        <v>180</v>
      </c>
      <c r="E221" s="90" t="s">
        <v>983</v>
      </c>
      <c r="F221" s="87" t="s">
        <v>704</v>
      </c>
      <c r="G221" s="88" t="s">
        <v>552</v>
      </c>
      <c r="H221" s="87" t="s">
        <v>27</v>
      </c>
      <c r="I221" s="88" t="s">
        <v>26</v>
      </c>
      <c r="J221" s="88" t="s">
        <v>873</v>
      </c>
      <c r="K221" s="91">
        <v>72377712</v>
      </c>
      <c r="L221" s="91">
        <v>5790217</v>
      </c>
      <c r="M221" s="91">
        <v>0</v>
      </c>
      <c r="N221" s="91"/>
      <c r="O221" s="91">
        <v>78167929</v>
      </c>
      <c r="P221" s="91">
        <v>78167929</v>
      </c>
      <c r="Q221" s="87" t="s">
        <v>706</v>
      </c>
      <c r="R221" s="87" t="s">
        <v>707</v>
      </c>
      <c r="S221" s="88" t="s">
        <v>681</v>
      </c>
      <c r="T221">
        <f t="shared" si="3"/>
        <v>9</v>
      </c>
    </row>
    <row r="222" spans="1:20" ht="45" x14ac:dyDescent="0.25">
      <c r="A222" s="87">
        <v>221</v>
      </c>
      <c r="B222" s="87" t="s">
        <v>701</v>
      </c>
      <c r="C222" s="88" t="s">
        <v>702</v>
      </c>
      <c r="D222" s="89">
        <v>181</v>
      </c>
      <c r="E222" s="90" t="s">
        <v>985</v>
      </c>
      <c r="F222" s="87" t="s">
        <v>704</v>
      </c>
      <c r="G222" s="88" t="s">
        <v>552</v>
      </c>
      <c r="H222" s="87" t="s">
        <v>27</v>
      </c>
      <c r="I222" s="88" t="s">
        <v>26</v>
      </c>
      <c r="J222" s="88" t="s">
        <v>873</v>
      </c>
      <c r="K222" s="91">
        <v>78974183</v>
      </c>
      <c r="L222" s="91">
        <v>6317935</v>
      </c>
      <c r="M222" s="91">
        <v>0</v>
      </c>
      <c r="N222" s="91"/>
      <c r="O222" s="91">
        <v>85292118</v>
      </c>
      <c r="P222" s="91">
        <v>85292118</v>
      </c>
      <c r="Q222" s="87" t="s">
        <v>706</v>
      </c>
      <c r="R222" s="87" t="s">
        <v>707</v>
      </c>
      <c r="S222" s="88" t="s">
        <v>681</v>
      </c>
      <c r="T222">
        <f t="shared" si="3"/>
        <v>9</v>
      </c>
    </row>
    <row r="223" spans="1:20" ht="45" x14ac:dyDescent="0.25">
      <c r="A223" s="87">
        <v>222</v>
      </c>
      <c r="B223" s="87" t="s">
        <v>701</v>
      </c>
      <c r="C223" s="88" t="s">
        <v>702</v>
      </c>
      <c r="D223" s="89">
        <v>182</v>
      </c>
      <c r="E223" s="90" t="s">
        <v>985</v>
      </c>
      <c r="F223" s="87" t="s">
        <v>704</v>
      </c>
      <c r="G223" s="88" t="s">
        <v>552</v>
      </c>
      <c r="H223" s="87" t="s">
        <v>27</v>
      </c>
      <c r="I223" s="88" t="s">
        <v>26</v>
      </c>
      <c r="J223" s="88" t="s">
        <v>873</v>
      </c>
      <c r="K223" s="91">
        <v>336738596</v>
      </c>
      <c r="L223" s="91">
        <v>26939088</v>
      </c>
      <c r="M223" s="91">
        <v>0</v>
      </c>
      <c r="N223" s="91"/>
      <c r="O223" s="91">
        <v>363677684</v>
      </c>
      <c r="P223" s="91">
        <v>363677684</v>
      </c>
      <c r="Q223" s="87" t="s">
        <v>706</v>
      </c>
      <c r="R223" s="87" t="s">
        <v>707</v>
      </c>
      <c r="S223" s="88" t="s">
        <v>681</v>
      </c>
      <c r="T223">
        <f t="shared" si="3"/>
        <v>9</v>
      </c>
    </row>
    <row r="224" spans="1:20" ht="45" x14ac:dyDescent="0.25">
      <c r="A224" s="87">
        <v>223</v>
      </c>
      <c r="B224" s="87" t="s">
        <v>701</v>
      </c>
      <c r="C224" s="88" t="s">
        <v>702</v>
      </c>
      <c r="D224" s="89">
        <v>183</v>
      </c>
      <c r="E224" s="90" t="s">
        <v>987</v>
      </c>
      <c r="F224" s="87" t="s">
        <v>704</v>
      </c>
      <c r="G224" s="88" t="s">
        <v>552</v>
      </c>
      <c r="H224" s="87" t="s">
        <v>27</v>
      </c>
      <c r="I224" s="88" t="s">
        <v>26</v>
      </c>
      <c r="J224" s="88" t="s">
        <v>873</v>
      </c>
      <c r="K224" s="91">
        <v>64835489</v>
      </c>
      <c r="L224" s="91">
        <v>5186839</v>
      </c>
      <c r="M224" s="91">
        <v>0</v>
      </c>
      <c r="N224" s="91"/>
      <c r="O224" s="91">
        <v>70022328</v>
      </c>
      <c r="P224" s="91">
        <v>70022328</v>
      </c>
      <c r="Q224" s="87" t="s">
        <v>706</v>
      </c>
      <c r="R224" s="87" t="s">
        <v>707</v>
      </c>
      <c r="S224" s="88" t="s">
        <v>681</v>
      </c>
      <c r="T224">
        <f t="shared" si="3"/>
        <v>9</v>
      </c>
    </row>
    <row r="225" spans="1:20" ht="45" x14ac:dyDescent="0.25">
      <c r="A225" s="87">
        <v>224</v>
      </c>
      <c r="B225" s="87" t="s">
        <v>701</v>
      </c>
      <c r="C225" s="88" t="s">
        <v>702</v>
      </c>
      <c r="D225" s="89">
        <v>184</v>
      </c>
      <c r="E225" s="90" t="s">
        <v>987</v>
      </c>
      <c r="F225" s="87" t="s">
        <v>704</v>
      </c>
      <c r="G225" s="88" t="s">
        <v>552</v>
      </c>
      <c r="H225" s="87" t="s">
        <v>27</v>
      </c>
      <c r="I225" s="88" t="s">
        <v>26</v>
      </c>
      <c r="J225" s="88" t="s">
        <v>873</v>
      </c>
      <c r="K225" s="91">
        <v>247620127</v>
      </c>
      <c r="L225" s="91">
        <v>19809610</v>
      </c>
      <c r="M225" s="91">
        <v>0</v>
      </c>
      <c r="N225" s="91"/>
      <c r="O225" s="91">
        <v>267429737</v>
      </c>
      <c r="P225" s="91">
        <v>267429737</v>
      </c>
      <c r="Q225" s="87" t="s">
        <v>706</v>
      </c>
      <c r="R225" s="87" t="s">
        <v>707</v>
      </c>
      <c r="S225" s="88" t="s">
        <v>681</v>
      </c>
      <c r="T225">
        <f t="shared" si="3"/>
        <v>9</v>
      </c>
    </row>
    <row r="226" spans="1:20" ht="45" x14ac:dyDescent="0.25">
      <c r="A226" s="87">
        <v>225</v>
      </c>
      <c r="B226" s="87" t="s">
        <v>701</v>
      </c>
      <c r="C226" s="88" t="s">
        <v>702</v>
      </c>
      <c r="D226" s="89">
        <v>185</v>
      </c>
      <c r="E226" s="90" t="s">
        <v>990</v>
      </c>
      <c r="F226" s="87" t="s">
        <v>704</v>
      </c>
      <c r="G226" s="88" t="s">
        <v>552</v>
      </c>
      <c r="H226" s="87" t="s">
        <v>27</v>
      </c>
      <c r="I226" s="88" t="s">
        <v>26</v>
      </c>
      <c r="J226" s="88" t="s">
        <v>991</v>
      </c>
      <c r="K226" s="91">
        <v>114855054</v>
      </c>
      <c r="L226" s="91">
        <v>9188404</v>
      </c>
      <c r="M226" s="91">
        <v>0</v>
      </c>
      <c r="N226" s="91"/>
      <c r="O226" s="91">
        <v>124043458</v>
      </c>
      <c r="P226" s="91">
        <v>124043458</v>
      </c>
      <c r="Q226" s="87" t="s">
        <v>706</v>
      </c>
      <c r="R226" s="87" t="s">
        <v>707</v>
      </c>
      <c r="S226" s="88" t="s">
        <v>681</v>
      </c>
      <c r="T226">
        <f t="shared" si="3"/>
        <v>9</v>
      </c>
    </row>
    <row r="227" spans="1:20" ht="45" x14ac:dyDescent="0.25">
      <c r="A227" s="87">
        <v>226</v>
      </c>
      <c r="B227" s="87" t="s">
        <v>701</v>
      </c>
      <c r="C227" s="88" t="s">
        <v>702</v>
      </c>
      <c r="D227" s="89">
        <v>186</v>
      </c>
      <c r="E227" s="90" t="s">
        <v>990</v>
      </c>
      <c r="F227" s="87" t="s">
        <v>704</v>
      </c>
      <c r="G227" s="88" t="s">
        <v>552</v>
      </c>
      <c r="H227" s="87" t="s">
        <v>27</v>
      </c>
      <c r="I227" s="88" t="s">
        <v>26</v>
      </c>
      <c r="J227" s="88" t="s">
        <v>991</v>
      </c>
      <c r="K227" s="91">
        <v>251217732</v>
      </c>
      <c r="L227" s="91">
        <v>20097419</v>
      </c>
      <c r="M227" s="91">
        <v>0</v>
      </c>
      <c r="N227" s="91"/>
      <c r="O227" s="91">
        <v>271315151</v>
      </c>
      <c r="P227" s="91">
        <v>271315151</v>
      </c>
      <c r="Q227" s="87" t="s">
        <v>706</v>
      </c>
      <c r="R227" s="87" t="s">
        <v>707</v>
      </c>
      <c r="S227" s="88" t="s">
        <v>681</v>
      </c>
      <c r="T227">
        <f t="shared" si="3"/>
        <v>9</v>
      </c>
    </row>
    <row r="228" spans="1:20" ht="45" x14ac:dyDescent="0.25">
      <c r="A228" s="87">
        <v>227</v>
      </c>
      <c r="B228" s="87" t="s">
        <v>701</v>
      </c>
      <c r="C228" s="88" t="s">
        <v>702</v>
      </c>
      <c r="D228" s="89">
        <v>187</v>
      </c>
      <c r="E228" s="90" t="s">
        <v>993</v>
      </c>
      <c r="F228" s="87" t="s">
        <v>704</v>
      </c>
      <c r="G228" s="88" t="s">
        <v>552</v>
      </c>
      <c r="H228" s="87" t="s">
        <v>27</v>
      </c>
      <c r="I228" s="88" t="s">
        <v>26</v>
      </c>
      <c r="J228" s="88" t="s">
        <v>991</v>
      </c>
      <c r="K228" s="91">
        <v>94124890</v>
      </c>
      <c r="L228" s="91">
        <v>7529991</v>
      </c>
      <c r="M228" s="91">
        <v>0</v>
      </c>
      <c r="N228" s="91"/>
      <c r="O228" s="91">
        <v>101654881</v>
      </c>
      <c r="P228" s="91">
        <v>101654881</v>
      </c>
      <c r="Q228" s="87" t="s">
        <v>706</v>
      </c>
      <c r="R228" s="87" t="s">
        <v>707</v>
      </c>
      <c r="S228" s="88" t="s">
        <v>681</v>
      </c>
      <c r="T228">
        <f t="shared" si="3"/>
        <v>9</v>
      </c>
    </row>
    <row r="229" spans="1:20" ht="45" x14ac:dyDescent="0.25">
      <c r="A229" s="87">
        <v>228</v>
      </c>
      <c r="B229" s="87" t="s">
        <v>701</v>
      </c>
      <c r="C229" s="88" t="s">
        <v>702</v>
      </c>
      <c r="D229" s="89">
        <v>188</v>
      </c>
      <c r="E229" s="90" t="s">
        <v>993</v>
      </c>
      <c r="F229" s="87" t="s">
        <v>704</v>
      </c>
      <c r="G229" s="88" t="s">
        <v>552</v>
      </c>
      <c r="H229" s="87" t="s">
        <v>27</v>
      </c>
      <c r="I229" s="88" t="s">
        <v>26</v>
      </c>
      <c r="J229" s="88" t="s">
        <v>991</v>
      </c>
      <c r="K229" s="91">
        <v>305535012</v>
      </c>
      <c r="L229" s="91">
        <v>24442801</v>
      </c>
      <c r="M229" s="91">
        <v>0</v>
      </c>
      <c r="N229" s="91"/>
      <c r="O229" s="91">
        <v>329977813</v>
      </c>
      <c r="P229" s="91">
        <v>329977813</v>
      </c>
      <c r="Q229" s="87" t="s">
        <v>706</v>
      </c>
      <c r="R229" s="87" t="s">
        <v>707</v>
      </c>
      <c r="S229" s="88" t="s">
        <v>681</v>
      </c>
      <c r="T229">
        <f t="shared" si="3"/>
        <v>9</v>
      </c>
    </row>
    <row r="230" spans="1:20" ht="45" x14ac:dyDescent="0.25">
      <c r="A230" s="87">
        <v>229</v>
      </c>
      <c r="B230" s="87" t="s">
        <v>701</v>
      </c>
      <c r="C230" s="88" t="s">
        <v>702</v>
      </c>
      <c r="D230" s="89">
        <v>189</v>
      </c>
      <c r="E230" s="90" t="s">
        <v>995</v>
      </c>
      <c r="F230" s="87" t="s">
        <v>704</v>
      </c>
      <c r="G230" s="88" t="s">
        <v>552</v>
      </c>
      <c r="H230" s="87" t="s">
        <v>27</v>
      </c>
      <c r="I230" s="88" t="s">
        <v>26</v>
      </c>
      <c r="J230" s="88" t="s">
        <v>991</v>
      </c>
      <c r="K230" s="91">
        <v>109632060</v>
      </c>
      <c r="L230" s="91">
        <v>8770565</v>
      </c>
      <c r="M230" s="91">
        <v>0</v>
      </c>
      <c r="N230" s="91"/>
      <c r="O230" s="91">
        <v>118402625</v>
      </c>
      <c r="P230" s="91">
        <v>118402625</v>
      </c>
      <c r="Q230" s="87" t="s">
        <v>706</v>
      </c>
      <c r="R230" s="87" t="s">
        <v>707</v>
      </c>
      <c r="S230" s="88" t="s">
        <v>681</v>
      </c>
      <c r="T230">
        <f t="shared" si="3"/>
        <v>9</v>
      </c>
    </row>
    <row r="231" spans="1:20" ht="45" x14ac:dyDescent="0.25">
      <c r="A231" s="87">
        <v>230</v>
      </c>
      <c r="B231" s="87" t="s">
        <v>701</v>
      </c>
      <c r="C231" s="88" t="s">
        <v>702</v>
      </c>
      <c r="D231" s="89">
        <v>190</v>
      </c>
      <c r="E231" s="90" t="s">
        <v>995</v>
      </c>
      <c r="F231" s="87" t="s">
        <v>704</v>
      </c>
      <c r="G231" s="88" t="s">
        <v>552</v>
      </c>
      <c r="H231" s="87" t="s">
        <v>27</v>
      </c>
      <c r="I231" s="88" t="s">
        <v>26</v>
      </c>
      <c r="J231" s="88" t="s">
        <v>991</v>
      </c>
      <c r="K231" s="91">
        <v>296908770</v>
      </c>
      <c r="L231" s="91">
        <v>23752702</v>
      </c>
      <c r="M231" s="91">
        <v>0</v>
      </c>
      <c r="N231" s="91"/>
      <c r="O231" s="91">
        <v>320661472</v>
      </c>
      <c r="P231" s="91">
        <v>320661472</v>
      </c>
      <c r="Q231" s="87" t="s">
        <v>706</v>
      </c>
      <c r="R231" s="87" t="s">
        <v>707</v>
      </c>
      <c r="S231" s="88" t="s">
        <v>681</v>
      </c>
      <c r="T231">
        <f t="shared" si="3"/>
        <v>9</v>
      </c>
    </row>
    <row r="232" spans="1:20" ht="45" x14ac:dyDescent="0.25">
      <c r="A232" s="87">
        <v>231</v>
      </c>
      <c r="B232" s="87" t="s">
        <v>701</v>
      </c>
      <c r="C232" s="88" t="s">
        <v>702</v>
      </c>
      <c r="D232" s="89">
        <v>191</v>
      </c>
      <c r="E232" s="90" t="s">
        <v>998</v>
      </c>
      <c r="F232" s="87" t="s">
        <v>704</v>
      </c>
      <c r="G232" s="88" t="s">
        <v>552</v>
      </c>
      <c r="H232" s="87" t="s">
        <v>27</v>
      </c>
      <c r="I232" s="88" t="s">
        <v>26</v>
      </c>
      <c r="J232" s="88" t="s">
        <v>991</v>
      </c>
      <c r="K232" s="91">
        <v>111476758</v>
      </c>
      <c r="L232" s="91">
        <v>8918141</v>
      </c>
      <c r="M232" s="91">
        <v>0</v>
      </c>
      <c r="N232" s="91"/>
      <c r="O232" s="91">
        <v>120394899</v>
      </c>
      <c r="P232" s="91">
        <v>120394899</v>
      </c>
      <c r="Q232" s="87" t="s">
        <v>706</v>
      </c>
      <c r="R232" s="87" t="s">
        <v>707</v>
      </c>
      <c r="S232" s="88" t="s">
        <v>681</v>
      </c>
      <c r="T232">
        <f t="shared" si="3"/>
        <v>9</v>
      </c>
    </row>
    <row r="233" spans="1:20" ht="45" x14ac:dyDescent="0.25">
      <c r="A233" s="87">
        <v>232</v>
      </c>
      <c r="B233" s="87" t="s">
        <v>701</v>
      </c>
      <c r="C233" s="88" t="s">
        <v>702</v>
      </c>
      <c r="D233" s="89">
        <v>192</v>
      </c>
      <c r="E233" s="90" t="s">
        <v>999</v>
      </c>
      <c r="F233" s="87" t="s">
        <v>704</v>
      </c>
      <c r="G233" s="88" t="s">
        <v>552</v>
      </c>
      <c r="H233" s="87" t="s">
        <v>27</v>
      </c>
      <c r="I233" s="88" t="s">
        <v>26</v>
      </c>
      <c r="J233" s="88" t="s">
        <v>991</v>
      </c>
      <c r="K233" s="91">
        <v>90650852</v>
      </c>
      <c r="L233" s="91">
        <v>7252068</v>
      </c>
      <c r="M233" s="91">
        <v>0</v>
      </c>
      <c r="N233" s="91"/>
      <c r="O233" s="91">
        <v>97902920</v>
      </c>
      <c r="P233" s="91">
        <v>97902920</v>
      </c>
      <c r="Q233" s="87" t="s">
        <v>706</v>
      </c>
      <c r="R233" s="87" t="s">
        <v>707</v>
      </c>
      <c r="S233" s="88" t="s">
        <v>681</v>
      </c>
      <c r="T233">
        <f t="shared" si="3"/>
        <v>9</v>
      </c>
    </row>
    <row r="234" spans="1:20" ht="45" x14ac:dyDescent="0.25">
      <c r="A234" s="87">
        <v>233</v>
      </c>
      <c r="B234" s="87" t="s">
        <v>701</v>
      </c>
      <c r="C234" s="88" t="s">
        <v>702</v>
      </c>
      <c r="D234" s="89">
        <v>193</v>
      </c>
      <c r="E234" s="90" t="s">
        <v>999</v>
      </c>
      <c r="F234" s="87" t="s">
        <v>704</v>
      </c>
      <c r="G234" s="88" t="s">
        <v>552</v>
      </c>
      <c r="H234" s="87" t="s">
        <v>27</v>
      </c>
      <c r="I234" s="88" t="s">
        <v>26</v>
      </c>
      <c r="J234" s="88" t="s">
        <v>991</v>
      </c>
      <c r="K234" s="91">
        <v>293692330</v>
      </c>
      <c r="L234" s="91">
        <v>23495386</v>
      </c>
      <c r="M234" s="91">
        <v>0</v>
      </c>
      <c r="N234" s="91"/>
      <c r="O234" s="91">
        <v>317187716</v>
      </c>
      <c r="P234" s="91">
        <v>317187716</v>
      </c>
      <c r="Q234" s="87" t="s">
        <v>706</v>
      </c>
      <c r="R234" s="87" t="s">
        <v>707</v>
      </c>
      <c r="S234" s="88" t="s">
        <v>681</v>
      </c>
      <c r="T234">
        <f t="shared" si="3"/>
        <v>9</v>
      </c>
    </row>
    <row r="235" spans="1:20" ht="45" x14ac:dyDescent="0.25">
      <c r="A235" s="87">
        <v>234</v>
      </c>
      <c r="B235" s="87" t="s">
        <v>701</v>
      </c>
      <c r="C235" s="88" t="s">
        <v>702</v>
      </c>
      <c r="D235" s="89">
        <v>194</v>
      </c>
      <c r="E235" s="90" t="s">
        <v>1002</v>
      </c>
      <c r="F235" s="87" t="s">
        <v>704</v>
      </c>
      <c r="G235" s="88" t="s">
        <v>552</v>
      </c>
      <c r="H235" s="87" t="s">
        <v>27</v>
      </c>
      <c r="I235" s="88" t="s">
        <v>26</v>
      </c>
      <c r="J235" s="88" t="s">
        <v>991</v>
      </c>
      <c r="K235" s="91">
        <v>70649287</v>
      </c>
      <c r="L235" s="91">
        <v>5651943</v>
      </c>
      <c r="M235" s="91">
        <v>0</v>
      </c>
      <c r="N235" s="91"/>
      <c r="O235" s="91">
        <v>76301230</v>
      </c>
      <c r="P235" s="91">
        <v>76301230</v>
      </c>
      <c r="Q235" s="87" t="s">
        <v>706</v>
      </c>
      <c r="R235" s="87" t="s">
        <v>707</v>
      </c>
      <c r="S235" s="88" t="s">
        <v>681</v>
      </c>
      <c r="T235">
        <f t="shared" si="3"/>
        <v>9</v>
      </c>
    </row>
    <row r="236" spans="1:20" ht="45" x14ac:dyDescent="0.25">
      <c r="A236" s="87">
        <v>235</v>
      </c>
      <c r="B236" s="87" t="s">
        <v>701</v>
      </c>
      <c r="C236" s="88" t="s">
        <v>702</v>
      </c>
      <c r="D236" s="89">
        <v>195</v>
      </c>
      <c r="E236" s="90" t="s">
        <v>1002</v>
      </c>
      <c r="F236" s="87" t="s">
        <v>704</v>
      </c>
      <c r="G236" s="88" t="s">
        <v>552</v>
      </c>
      <c r="H236" s="87" t="s">
        <v>27</v>
      </c>
      <c r="I236" s="88" t="s">
        <v>26</v>
      </c>
      <c r="J236" s="88" t="s">
        <v>991</v>
      </c>
      <c r="K236" s="91">
        <v>360685728</v>
      </c>
      <c r="L236" s="91">
        <v>28854858</v>
      </c>
      <c r="M236" s="91">
        <v>0</v>
      </c>
      <c r="N236" s="91"/>
      <c r="O236" s="91">
        <v>389540586</v>
      </c>
      <c r="P236" s="91">
        <v>389540586</v>
      </c>
      <c r="Q236" s="87" t="s">
        <v>706</v>
      </c>
      <c r="R236" s="87" t="s">
        <v>707</v>
      </c>
      <c r="S236" s="88" t="s">
        <v>681</v>
      </c>
      <c r="T236">
        <f t="shared" si="3"/>
        <v>9</v>
      </c>
    </row>
    <row r="237" spans="1:20" ht="45" x14ac:dyDescent="0.25">
      <c r="A237" s="87">
        <v>236</v>
      </c>
      <c r="B237" s="87" t="s">
        <v>701</v>
      </c>
      <c r="C237" s="88" t="s">
        <v>702</v>
      </c>
      <c r="D237" s="89">
        <v>196</v>
      </c>
      <c r="E237" s="90" t="s">
        <v>1004</v>
      </c>
      <c r="F237" s="87" t="s">
        <v>704</v>
      </c>
      <c r="G237" s="88" t="s">
        <v>552</v>
      </c>
      <c r="H237" s="87" t="s">
        <v>27</v>
      </c>
      <c r="I237" s="88" t="s">
        <v>26</v>
      </c>
      <c r="J237" s="88" t="s">
        <v>991</v>
      </c>
      <c r="K237" s="91">
        <v>251236227</v>
      </c>
      <c r="L237" s="91">
        <v>20098898</v>
      </c>
      <c r="M237" s="91">
        <v>0</v>
      </c>
      <c r="N237" s="91"/>
      <c r="O237" s="91">
        <v>271335125</v>
      </c>
      <c r="P237" s="91">
        <v>271335125</v>
      </c>
      <c r="Q237" s="87" t="s">
        <v>706</v>
      </c>
      <c r="R237" s="87" t="s">
        <v>707</v>
      </c>
      <c r="S237" s="88" t="s">
        <v>681</v>
      </c>
      <c r="T237">
        <f t="shared" si="3"/>
        <v>9</v>
      </c>
    </row>
    <row r="238" spans="1:20" ht="45" x14ac:dyDescent="0.25">
      <c r="A238" s="87">
        <v>237</v>
      </c>
      <c r="B238" s="87" t="s">
        <v>701</v>
      </c>
      <c r="C238" s="88" t="s">
        <v>702</v>
      </c>
      <c r="D238" s="89">
        <v>197</v>
      </c>
      <c r="E238" s="90" t="s">
        <v>1004</v>
      </c>
      <c r="F238" s="87" t="s">
        <v>704</v>
      </c>
      <c r="G238" s="88" t="s">
        <v>552</v>
      </c>
      <c r="H238" s="87" t="s">
        <v>27</v>
      </c>
      <c r="I238" s="88" t="s">
        <v>26</v>
      </c>
      <c r="J238" s="88" t="s">
        <v>991</v>
      </c>
      <c r="K238" s="91">
        <v>194738660</v>
      </c>
      <c r="L238" s="91">
        <v>15579093</v>
      </c>
      <c r="M238" s="91">
        <v>0</v>
      </c>
      <c r="N238" s="91"/>
      <c r="O238" s="91">
        <v>210317753</v>
      </c>
      <c r="P238" s="91">
        <v>210317753</v>
      </c>
      <c r="Q238" s="87" t="s">
        <v>706</v>
      </c>
      <c r="R238" s="87" t="s">
        <v>707</v>
      </c>
      <c r="S238" s="88" t="s">
        <v>681</v>
      </c>
      <c r="T238">
        <f t="shared" si="3"/>
        <v>9</v>
      </c>
    </row>
    <row r="239" spans="1:20" ht="45" x14ac:dyDescent="0.25">
      <c r="A239" s="87">
        <v>238</v>
      </c>
      <c r="B239" s="87" t="s">
        <v>701</v>
      </c>
      <c r="C239" s="88" t="s">
        <v>702</v>
      </c>
      <c r="D239" s="89">
        <v>198</v>
      </c>
      <c r="E239" s="90" t="s">
        <v>1006</v>
      </c>
      <c r="F239" s="87" t="s">
        <v>704</v>
      </c>
      <c r="G239" s="88" t="s">
        <v>552</v>
      </c>
      <c r="H239" s="87" t="s">
        <v>27</v>
      </c>
      <c r="I239" s="88" t="s">
        <v>26</v>
      </c>
      <c r="J239" s="88" t="s">
        <v>991</v>
      </c>
      <c r="K239" s="91">
        <v>82584032</v>
      </c>
      <c r="L239" s="91">
        <v>6606723</v>
      </c>
      <c r="M239" s="91">
        <v>0</v>
      </c>
      <c r="N239" s="91"/>
      <c r="O239" s="91">
        <v>89190755</v>
      </c>
      <c r="P239" s="91">
        <v>89190755</v>
      </c>
      <c r="Q239" s="87" t="s">
        <v>706</v>
      </c>
      <c r="R239" s="87" t="s">
        <v>707</v>
      </c>
      <c r="S239" s="88" t="s">
        <v>681</v>
      </c>
      <c r="T239">
        <f t="shared" si="3"/>
        <v>9</v>
      </c>
    </row>
    <row r="240" spans="1:20" ht="45" x14ac:dyDescent="0.25">
      <c r="A240" s="87">
        <v>239</v>
      </c>
      <c r="B240" s="87" t="s">
        <v>701</v>
      </c>
      <c r="C240" s="88" t="s">
        <v>702</v>
      </c>
      <c r="D240" s="89">
        <v>199</v>
      </c>
      <c r="E240" s="90" t="s">
        <v>1006</v>
      </c>
      <c r="F240" s="87" t="s">
        <v>704</v>
      </c>
      <c r="G240" s="88" t="s">
        <v>552</v>
      </c>
      <c r="H240" s="87" t="s">
        <v>27</v>
      </c>
      <c r="I240" s="88" t="s">
        <v>26</v>
      </c>
      <c r="J240" s="88" t="s">
        <v>991</v>
      </c>
      <c r="K240" s="91">
        <v>324201345</v>
      </c>
      <c r="L240" s="91">
        <v>25936108</v>
      </c>
      <c r="M240" s="91">
        <v>0</v>
      </c>
      <c r="N240" s="91"/>
      <c r="O240" s="91">
        <v>350137453</v>
      </c>
      <c r="P240" s="91">
        <v>350137453</v>
      </c>
      <c r="Q240" s="87" t="s">
        <v>706</v>
      </c>
      <c r="R240" s="87" t="s">
        <v>707</v>
      </c>
      <c r="S240" s="88" t="s">
        <v>681</v>
      </c>
      <c r="T240">
        <f t="shared" si="3"/>
        <v>9</v>
      </c>
    </row>
    <row r="241" spans="1:20" ht="45" x14ac:dyDescent="0.25">
      <c r="A241" s="87">
        <v>240</v>
      </c>
      <c r="B241" s="87" t="s">
        <v>701</v>
      </c>
      <c r="C241" s="88" t="s">
        <v>702</v>
      </c>
      <c r="D241" s="89">
        <v>200</v>
      </c>
      <c r="E241" s="90" t="s">
        <v>1009</v>
      </c>
      <c r="F241" s="87" t="s">
        <v>704</v>
      </c>
      <c r="G241" s="88" t="s">
        <v>552</v>
      </c>
      <c r="H241" s="87" t="s">
        <v>27</v>
      </c>
      <c r="I241" s="88" t="s">
        <v>26</v>
      </c>
      <c r="J241" s="88" t="s">
        <v>991</v>
      </c>
      <c r="K241" s="91">
        <v>60397804</v>
      </c>
      <c r="L241" s="91">
        <v>4831824</v>
      </c>
      <c r="M241" s="91">
        <v>0</v>
      </c>
      <c r="N241" s="91"/>
      <c r="O241" s="91">
        <v>65229628</v>
      </c>
      <c r="P241" s="91">
        <v>65229628</v>
      </c>
      <c r="Q241" s="87" t="s">
        <v>706</v>
      </c>
      <c r="R241" s="87" t="s">
        <v>707</v>
      </c>
      <c r="S241" s="88" t="s">
        <v>681</v>
      </c>
      <c r="T241">
        <f t="shared" si="3"/>
        <v>9</v>
      </c>
    </row>
    <row r="242" spans="1:20" ht="45" x14ac:dyDescent="0.25">
      <c r="A242" s="87">
        <v>241</v>
      </c>
      <c r="B242" s="87" t="s">
        <v>701</v>
      </c>
      <c r="C242" s="88" t="s">
        <v>702</v>
      </c>
      <c r="D242" s="89">
        <v>201</v>
      </c>
      <c r="E242" s="90" t="s">
        <v>1009</v>
      </c>
      <c r="F242" s="87" t="s">
        <v>704</v>
      </c>
      <c r="G242" s="88" t="s">
        <v>552</v>
      </c>
      <c r="H242" s="87" t="s">
        <v>27</v>
      </c>
      <c r="I242" s="88" t="s">
        <v>26</v>
      </c>
      <c r="J242" s="88" t="s">
        <v>991</v>
      </c>
      <c r="K242" s="91">
        <v>241180900</v>
      </c>
      <c r="L242" s="91">
        <v>19294472</v>
      </c>
      <c r="M242" s="91">
        <v>0</v>
      </c>
      <c r="N242" s="91"/>
      <c r="O242" s="91">
        <v>260475372</v>
      </c>
      <c r="P242" s="91">
        <v>260475372</v>
      </c>
      <c r="Q242" s="87" t="s">
        <v>706</v>
      </c>
      <c r="R242" s="87" t="s">
        <v>707</v>
      </c>
      <c r="S242" s="88" t="s">
        <v>681</v>
      </c>
      <c r="T242">
        <f t="shared" si="3"/>
        <v>9</v>
      </c>
    </row>
    <row r="243" spans="1:20" ht="45" x14ac:dyDescent="0.25">
      <c r="A243" s="87">
        <v>242</v>
      </c>
      <c r="B243" s="87" t="s">
        <v>701</v>
      </c>
      <c r="C243" s="88" t="s">
        <v>702</v>
      </c>
      <c r="D243" s="89">
        <v>202</v>
      </c>
      <c r="E243" s="90" t="s">
        <v>1011</v>
      </c>
      <c r="F243" s="87" t="s">
        <v>704</v>
      </c>
      <c r="G243" s="88" t="s">
        <v>552</v>
      </c>
      <c r="H243" s="87" t="s">
        <v>27</v>
      </c>
      <c r="I243" s="88" t="s">
        <v>26</v>
      </c>
      <c r="J243" s="88" t="s">
        <v>991</v>
      </c>
      <c r="K243" s="91">
        <v>91040222</v>
      </c>
      <c r="L243" s="91">
        <v>7283218</v>
      </c>
      <c r="M243" s="91">
        <v>0</v>
      </c>
      <c r="N243" s="91"/>
      <c r="O243" s="91">
        <v>98323440</v>
      </c>
      <c r="P243" s="91">
        <v>98323440</v>
      </c>
      <c r="Q243" s="87" t="s">
        <v>706</v>
      </c>
      <c r="R243" s="87" t="s">
        <v>707</v>
      </c>
      <c r="S243" s="88" t="s">
        <v>681</v>
      </c>
      <c r="T243">
        <f t="shared" si="3"/>
        <v>9</v>
      </c>
    </row>
    <row r="244" spans="1:20" ht="45" x14ac:dyDescent="0.25">
      <c r="A244" s="87">
        <v>243</v>
      </c>
      <c r="B244" s="87" t="s">
        <v>701</v>
      </c>
      <c r="C244" s="88" t="s">
        <v>702</v>
      </c>
      <c r="D244" s="89">
        <v>203</v>
      </c>
      <c r="E244" s="90" t="s">
        <v>1013</v>
      </c>
      <c r="F244" s="87" t="s">
        <v>704</v>
      </c>
      <c r="G244" s="88" t="s">
        <v>552</v>
      </c>
      <c r="H244" s="87" t="s">
        <v>27</v>
      </c>
      <c r="I244" s="88" t="s">
        <v>26</v>
      </c>
      <c r="J244" s="88" t="s">
        <v>991</v>
      </c>
      <c r="K244" s="91">
        <v>98147250</v>
      </c>
      <c r="L244" s="91">
        <v>7851780</v>
      </c>
      <c r="M244" s="91">
        <v>0</v>
      </c>
      <c r="N244" s="91"/>
      <c r="O244" s="91">
        <v>105999030</v>
      </c>
      <c r="P244" s="91">
        <v>105999030</v>
      </c>
      <c r="Q244" s="87" t="s">
        <v>706</v>
      </c>
      <c r="R244" s="87" t="s">
        <v>707</v>
      </c>
      <c r="S244" s="88" t="s">
        <v>681</v>
      </c>
      <c r="T244">
        <f t="shared" si="3"/>
        <v>9</v>
      </c>
    </row>
    <row r="245" spans="1:20" ht="45" x14ac:dyDescent="0.25">
      <c r="A245" s="87">
        <v>244</v>
      </c>
      <c r="B245" s="87" t="s">
        <v>701</v>
      </c>
      <c r="C245" s="88" t="s">
        <v>702</v>
      </c>
      <c r="D245" s="89">
        <v>204</v>
      </c>
      <c r="E245" s="90" t="s">
        <v>1014</v>
      </c>
      <c r="F245" s="87" t="s">
        <v>704</v>
      </c>
      <c r="G245" s="88" t="s">
        <v>552</v>
      </c>
      <c r="H245" s="87" t="s">
        <v>27</v>
      </c>
      <c r="I245" s="88" t="s">
        <v>26</v>
      </c>
      <c r="J245" s="88" t="s">
        <v>991</v>
      </c>
      <c r="K245" s="91">
        <v>434899890</v>
      </c>
      <c r="L245" s="91">
        <v>34791991</v>
      </c>
      <c r="M245" s="91">
        <v>0</v>
      </c>
      <c r="N245" s="91"/>
      <c r="O245" s="91">
        <v>469691881</v>
      </c>
      <c r="P245" s="91">
        <v>469691881</v>
      </c>
      <c r="Q245" s="87" t="s">
        <v>706</v>
      </c>
      <c r="R245" s="87" t="s">
        <v>707</v>
      </c>
      <c r="S245" s="88" t="s">
        <v>681</v>
      </c>
      <c r="T245">
        <f t="shared" si="3"/>
        <v>9</v>
      </c>
    </row>
    <row r="246" spans="1:20" ht="45" x14ac:dyDescent="0.25">
      <c r="A246" s="87">
        <v>245</v>
      </c>
      <c r="B246" s="87" t="s">
        <v>701</v>
      </c>
      <c r="C246" s="88" t="s">
        <v>702</v>
      </c>
      <c r="D246" s="89">
        <v>205</v>
      </c>
      <c r="E246" s="90" t="s">
        <v>1014</v>
      </c>
      <c r="F246" s="87" t="s">
        <v>704</v>
      </c>
      <c r="G246" s="88" t="s">
        <v>552</v>
      </c>
      <c r="H246" s="87" t="s">
        <v>27</v>
      </c>
      <c r="I246" s="88" t="s">
        <v>26</v>
      </c>
      <c r="J246" s="88" t="s">
        <v>991</v>
      </c>
      <c r="K246" s="91">
        <v>63721790</v>
      </c>
      <c r="L246" s="91">
        <v>5097743</v>
      </c>
      <c r="M246" s="91">
        <v>0</v>
      </c>
      <c r="N246" s="91"/>
      <c r="O246" s="91">
        <v>68819533</v>
      </c>
      <c r="P246" s="91">
        <v>68819533</v>
      </c>
      <c r="Q246" s="87" t="s">
        <v>706</v>
      </c>
      <c r="R246" s="87" t="s">
        <v>707</v>
      </c>
      <c r="S246" s="88" t="s">
        <v>681</v>
      </c>
      <c r="T246">
        <f t="shared" si="3"/>
        <v>9</v>
      </c>
    </row>
    <row r="247" spans="1:20" ht="45" x14ac:dyDescent="0.25">
      <c r="A247" s="87">
        <v>246</v>
      </c>
      <c r="B247" s="87" t="s">
        <v>701</v>
      </c>
      <c r="C247" s="88" t="s">
        <v>702</v>
      </c>
      <c r="D247" s="89">
        <v>206</v>
      </c>
      <c r="E247" s="90" t="s">
        <v>1014</v>
      </c>
      <c r="F247" s="87" t="s">
        <v>704</v>
      </c>
      <c r="G247" s="88" t="s">
        <v>552</v>
      </c>
      <c r="H247" s="87" t="s">
        <v>27</v>
      </c>
      <c r="I247" s="88" t="s">
        <v>26</v>
      </c>
      <c r="J247" s="88" t="s">
        <v>991</v>
      </c>
      <c r="K247" s="91">
        <v>237887490</v>
      </c>
      <c r="L247" s="91">
        <v>19030999</v>
      </c>
      <c r="M247" s="91">
        <v>0</v>
      </c>
      <c r="N247" s="91"/>
      <c r="O247" s="91">
        <v>256918489</v>
      </c>
      <c r="P247" s="91">
        <v>256918489</v>
      </c>
      <c r="Q247" s="87" t="s">
        <v>706</v>
      </c>
      <c r="R247" s="87" t="s">
        <v>707</v>
      </c>
      <c r="S247" s="88" t="s">
        <v>681</v>
      </c>
      <c r="T247">
        <f t="shared" si="3"/>
        <v>9</v>
      </c>
    </row>
    <row r="248" spans="1:20" ht="45" x14ac:dyDescent="0.25">
      <c r="A248" s="87">
        <v>247</v>
      </c>
      <c r="B248" s="87" t="s">
        <v>701</v>
      </c>
      <c r="C248" s="88" t="s">
        <v>702</v>
      </c>
      <c r="D248" s="89">
        <v>207</v>
      </c>
      <c r="E248" s="90" t="s">
        <v>1017</v>
      </c>
      <c r="F248" s="87" t="s">
        <v>704</v>
      </c>
      <c r="G248" s="88" t="s">
        <v>552</v>
      </c>
      <c r="H248" s="87" t="s">
        <v>27</v>
      </c>
      <c r="I248" s="88" t="s">
        <v>26</v>
      </c>
      <c r="J248" s="88" t="s">
        <v>991</v>
      </c>
      <c r="K248" s="91">
        <v>113698798</v>
      </c>
      <c r="L248" s="91">
        <v>9095904</v>
      </c>
      <c r="M248" s="91">
        <v>0</v>
      </c>
      <c r="N248" s="91"/>
      <c r="O248" s="91">
        <v>122794702</v>
      </c>
      <c r="P248" s="91">
        <v>122794702</v>
      </c>
      <c r="Q248" s="87" t="s">
        <v>706</v>
      </c>
      <c r="R248" s="87" t="s">
        <v>707</v>
      </c>
      <c r="S248" s="88" t="s">
        <v>681</v>
      </c>
      <c r="T248">
        <f t="shared" si="3"/>
        <v>9</v>
      </c>
    </row>
    <row r="249" spans="1:20" ht="45" x14ac:dyDescent="0.25">
      <c r="A249" s="87">
        <v>248</v>
      </c>
      <c r="B249" s="87" t="s">
        <v>701</v>
      </c>
      <c r="C249" s="88" t="s">
        <v>702</v>
      </c>
      <c r="D249" s="89">
        <v>208</v>
      </c>
      <c r="E249" s="90" t="s">
        <v>1017</v>
      </c>
      <c r="F249" s="87" t="s">
        <v>704</v>
      </c>
      <c r="G249" s="88" t="s">
        <v>552</v>
      </c>
      <c r="H249" s="87" t="s">
        <v>27</v>
      </c>
      <c r="I249" s="88" t="s">
        <v>26</v>
      </c>
      <c r="J249" s="88" t="s">
        <v>991</v>
      </c>
      <c r="K249" s="91">
        <v>252374122</v>
      </c>
      <c r="L249" s="91">
        <v>20189930</v>
      </c>
      <c r="M249" s="91">
        <v>0</v>
      </c>
      <c r="N249" s="91"/>
      <c r="O249" s="91">
        <v>272564052</v>
      </c>
      <c r="P249" s="91">
        <v>272564052</v>
      </c>
      <c r="Q249" s="87" t="s">
        <v>706</v>
      </c>
      <c r="R249" s="87" t="s">
        <v>707</v>
      </c>
      <c r="S249" s="88" t="s">
        <v>681</v>
      </c>
      <c r="T249">
        <f t="shared" si="3"/>
        <v>9</v>
      </c>
    </row>
    <row r="250" spans="1:20" ht="45" x14ac:dyDescent="0.25">
      <c r="A250" s="87">
        <v>249</v>
      </c>
      <c r="B250" s="87" t="s">
        <v>701</v>
      </c>
      <c r="C250" s="88" t="s">
        <v>702</v>
      </c>
      <c r="D250" s="89">
        <v>209</v>
      </c>
      <c r="E250" s="90" t="s">
        <v>1020</v>
      </c>
      <c r="F250" s="87" t="s">
        <v>704</v>
      </c>
      <c r="G250" s="88" t="s">
        <v>552</v>
      </c>
      <c r="H250" s="87" t="s">
        <v>27</v>
      </c>
      <c r="I250" s="88" t="s">
        <v>26</v>
      </c>
      <c r="J250" s="88" t="s">
        <v>991</v>
      </c>
      <c r="K250" s="91">
        <v>110572332</v>
      </c>
      <c r="L250" s="91">
        <v>8845787</v>
      </c>
      <c r="M250" s="91">
        <v>0</v>
      </c>
      <c r="N250" s="91"/>
      <c r="O250" s="91">
        <v>119418119</v>
      </c>
      <c r="P250" s="91">
        <v>119418119</v>
      </c>
      <c r="Q250" s="87" t="s">
        <v>706</v>
      </c>
      <c r="R250" s="87" t="s">
        <v>707</v>
      </c>
      <c r="S250" s="88" t="s">
        <v>681</v>
      </c>
      <c r="T250">
        <f t="shared" si="3"/>
        <v>9</v>
      </c>
    </row>
    <row r="251" spans="1:20" ht="45" x14ac:dyDescent="0.25">
      <c r="A251" s="87">
        <v>250</v>
      </c>
      <c r="B251" s="87" t="s">
        <v>701</v>
      </c>
      <c r="C251" s="88" t="s">
        <v>702</v>
      </c>
      <c r="D251" s="89">
        <v>210</v>
      </c>
      <c r="E251" s="90" t="s">
        <v>1020</v>
      </c>
      <c r="F251" s="87" t="s">
        <v>704</v>
      </c>
      <c r="G251" s="88" t="s">
        <v>552</v>
      </c>
      <c r="H251" s="87" t="s">
        <v>27</v>
      </c>
      <c r="I251" s="88" t="s">
        <v>26</v>
      </c>
      <c r="J251" s="88" t="s">
        <v>991</v>
      </c>
      <c r="K251" s="91">
        <v>306480336</v>
      </c>
      <c r="L251" s="91">
        <v>24518427</v>
      </c>
      <c r="M251" s="91">
        <v>0</v>
      </c>
      <c r="N251" s="91"/>
      <c r="O251" s="91">
        <v>330998763</v>
      </c>
      <c r="P251" s="91">
        <v>330998763</v>
      </c>
      <c r="Q251" s="87" t="s">
        <v>706</v>
      </c>
      <c r="R251" s="87" t="s">
        <v>707</v>
      </c>
      <c r="S251" s="88" t="s">
        <v>681</v>
      </c>
      <c r="T251">
        <f t="shared" si="3"/>
        <v>9</v>
      </c>
    </row>
    <row r="252" spans="1:20" ht="45" x14ac:dyDescent="0.25">
      <c r="A252" s="87">
        <v>251</v>
      </c>
      <c r="B252" s="87" t="s">
        <v>701</v>
      </c>
      <c r="C252" s="88" t="s">
        <v>702</v>
      </c>
      <c r="D252" s="89">
        <v>211</v>
      </c>
      <c r="E252" s="90" t="s">
        <v>1022</v>
      </c>
      <c r="F252" s="87" t="s">
        <v>704</v>
      </c>
      <c r="G252" s="88" t="s">
        <v>552</v>
      </c>
      <c r="H252" s="87" t="s">
        <v>27</v>
      </c>
      <c r="I252" s="88" t="s">
        <v>26</v>
      </c>
      <c r="J252" s="88" t="s">
        <v>991</v>
      </c>
      <c r="K252" s="91">
        <v>112335073</v>
      </c>
      <c r="L252" s="91">
        <v>8986806</v>
      </c>
      <c r="M252" s="91">
        <v>0</v>
      </c>
      <c r="N252" s="91"/>
      <c r="O252" s="91">
        <v>121321879</v>
      </c>
      <c r="P252" s="91">
        <v>121321879</v>
      </c>
      <c r="Q252" s="87" t="s">
        <v>706</v>
      </c>
      <c r="R252" s="87" t="s">
        <v>707</v>
      </c>
      <c r="S252" s="88" t="s">
        <v>681</v>
      </c>
      <c r="T252">
        <f t="shared" si="3"/>
        <v>10</v>
      </c>
    </row>
    <row r="253" spans="1:20" ht="45" x14ac:dyDescent="0.25">
      <c r="A253" s="87">
        <v>252</v>
      </c>
      <c r="B253" s="87" t="s">
        <v>701</v>
      </c>
      <c r="C253" s="88" t="s">
        <v>702</v>
      </c>
      <c r="D253" s="89">
        <v>212</v>
      </c>
      <c r="E253" s="90" t="s">
        <v>1024</v>
      </c>
      <c r="F253" s="87" t="s">
        <v>704</v>
      </c>
      <c r="G253" s="88" t="s">
        <v>552</v>
      </c>
      <c r="H253" s="87" t="s">
        <v>27</v>
      </c>
      <c r="I253" s="88" t="s">
        <v>26</v>
      </c>
      <c r="J253" s="88" t="s">
        <v>991</v>
      </c>
      <c r="K253" s="91">
        <v>106612678</v>
      </c>
      <c r="L253" s="91">
        <v>8529014</v>
      </c>
      <c r="M253" s="91">
        <v>0</v>
      </c>
      <c r="N253" s="91"/>
      <c r="O253" s="91">
        <v>115141692</v>
      </c>
      <c r="P253" s="91">
        <v>115141692</v>
      </c>
      <c r="Q253" s="87" t="s">
        <v>706</v>
      </c>
      <c r="R253" s="87" t="s">
        <v>707</v>
      </c>
      <c r="S253" s="88" t="s">
        <v>681</v>
      </c>
      <c r="T253">
        <f t="shared" si="3"/>
        <v>10</v>
      </c>
    </row>
    <row r="254" spans="1:20" ht="45" x14ac:dyDescent="0.25">
      <c r="A254" s="87">
        <v>253</v>
      </c>
      <c r="B254" s="87" t="s">
        <v>701</v>
      </c>
      <c r="C254" s="88" t="s">
        <v>702</v>
      </c>
      <c r="D254" s="89">
        <v>213</v>
      </c>
      <c r="E254" s="90" t="s">
        <v>1024</v>
      </c>
      <c r="F254" s="87" t="s">
        <v>704</v>
      </c>
      <c r="G254" s="88" t="s">
        <v>552</v>
      </c>
      <c r="H254" s="87" t="s">
        <v>27</v>
      </c>
      <c r="I254" s="88" t="s">
        <v>26</v>
      </c>
      <c r="J254" s="88" t="s">
        <v>991</v>
      </c>
      <c r="K254" s="91">
        <v>98870410</v>
      </c>
      <c r="L254" s="91">
        <v>7909633</v>
      </c>
      <c r="M254" s="91">
        <v>0</v>
      </c>
      <c r="N254" s="91"/>
      <c r="O254" s="91">
        <v>106780043</v>
      </c>
      <c r="P254" s="91">
        <v>106780043</v>
      </c>
      <c r="Q254" s="87" t="s">
        <v>706</v>
      </c>
      <c r="R254" s="87" t="s">
        <v>707</v>
      </c>
      <c r="S254" s="88" t="s">
        <v>681</v>
      </c>
      <c r="T254">
        <f t="shared" si="3"/>
        <v>10</v>
      </c>
    </row>
    <row r="255" spans="1:20" ht="45" x14ac:dyDescent="0.25">
      <c r="A255" s="87">
        <v>254</v>
      </c>
      <c r="B255" s="87" t="s">
        <v>701</v>
      </c>
      <c r="C255" s="88" t="s">
        <v>702</v>
      </c>
      <c r="D255" s="89">
        <v>214</v>
      </c>
      <c r="E255" s="90" t="s">
        <v>1024</v>
      </c>
      <c r="F255" s="87" t="s">
        <v>704</v>
      </c>
      <c r="G255" s="88" t="s">
        <v>552</v>
      </c>
      <c r="H255" s="87" t="s">
        <v>27</v>
      </c>
      <c r="I255" s="88" t="s">
        <v>26</v>
      </c>
      <c r="J255" s="88" t="s">
        <v>991</v>
      </c>
      <c r="K255" s="91">
        <v>267861853</v>
      </c>
      <c r="L255" s="91">
        <v>21428948</v>
      </c>
      <c r="M255" s="91">
        <v>0</v>
      </c>
      <c r="N255" s="91"/>
      <c r="O255" s="91">
        <v>289290801</v>
      </c>
      <c r="P255" s="91">
        <v>289290801</v>
      </c>
      <c r="Q255" s="87" t="s">
        <v>706</v>
      </c>
      <c r="R255" s="87" t="s">
        <v>707</v>
      </c>
      <c r="S255" s="88" t="s">
        <v>681</v>
      </c>
      <c r="T255">
        <f t="shared" si="3"/>
        <v>10</v>
      </c>
    </row>
    <row r="256" spans="1:20" ht="45" x14ac:dyDescent="0.25">
      <c r="A256" s="87">
        <v>255</v>
      </c>
      <c r="B256" s="87" t="s">
        <v>701</v>
      </c>
      <c r="C256" s="88" t="s">
        <v>702</v>
      </c>
      <c r="D256" s="89">
        <v>215</v>
      </c>
      <c r="E256" s="90" t="s">
        <v>1027</v>
      </c>
      <c r="F256" s="87" t="s">
        <v>704</v>
      </c>
      <c r="G256" s="88" t="s">
        <v>552</v>
      </c>
      <c r="H256" s="87" t="s">
        <v>27</v>
      </c>
      <c r="I256" s="88" t="s">
        <v>26</v>
      </c>
      <c r="J256" s="88" t="s">
        <v>991</v>
      </c>
      <c r="K256" s="91">
        <v>81281188</v>
      </c>
      <c r="L256" s="91">
        <v>6502495</v>
      </c>
      <c r="M256" s="91">
        <v>0</v>
      </c>
      <c r="N256" s="91"/>
      <c r="O256" s="91">
        <v>87783683</v>
      </c>
      <c r="P256" s="91">
        <v>87783683</v>
      </c>
      <c r="Q256" s="87" t="s">
        <v>706</v>
      </c>
      <c r="R256" s="87" t="s">
        <v>707</v>
      </c>
      <c r="S256" s="88" t="s">
        <v>681</v>
      </c>
      <c r="T256">
        <f t="shared" si="3"/>
        <v>10</v>
      </c>
    </row>
    <row r="257" spans="1:20" ht="45" x14ac:dyDescent="0.25">
      <c r="A257" s="87">
        <v>256</v>
      </c>
      <c r="B257" s="87" t="s">
        <v>701</v>
      </c>
      <c r="C257" s="88" t="s">
        <v>702</v>
      </c>
      <c r="D257" s="89">
        <v>216</v>
      </c>
      <c r="E257" s="90" t="s">
        <v>1027</v>
      </c>
      <c r="F257" s="87" t="s">
        <v>704</v>
      </c>
      <c r="G257" s="88" t="s">
        <v>552</v>
      </c>
      <c r="H257" s="87" t="s">
        <v>27</v>
      </c>
      <c r="I257" s="88" t="s">
        <v>26</v>
      </c>
      <c r="J257" s="88" t="s">
        <v>991</v>
      </c>
      <c r="K257" s="91">
        <v>276926869</v>
      </c>
      <c r="L257" s="91">
        <v>22154150</v>
      </c>
      <c r="M257" s="91">
        <v>0</v>
      </c>
      <c r="N257" s="91"/>
      <c r="O257" s="91">
        <v>299081019</v>
      </c>
      <c r="P257" s="91">
        <v>299081019</v>
      </c>
      <c r="Q257" s="87" t="s">
        <v>706</v>
      </c>
      <c r="R257" s="87" t="s">
        <v>707</v>
      </c>
      <c r="S257" s="88" t="s">
        <v>681</v>
      </c>
      <c r="T257">
        <f t="shared" si="3"/>
        <v>10</v>
      </c>
    </row>
    <row r="258" spans="1:20" ht="45" x14ac:dyDescent="0.25">
      <c r="A258" s="87">
        <v>257</v>
      </c>
      <c r="B258" s="87" t="s">
        <v>701</v>
      </c>
      <c r="C258" s="88" t="s">
        <v>702</v>
      </c>
      <c r="D258" s="89">
        <v>217</v>
      </c>
      <c r="E258" s="90" t="s">
        <v>1029</v>
      </c>
      <c r="F258" s="87" t="s">
        <v>704</v>
      </c>
      <c r="G258" s="88" t="s">
        <v>552</v>
      </c>
      <c r="H258" s="87" t="s">
        <v>27</v>
      </c>
      <c r="I258" s="88" t="s">
        <v>26</v>
      </c>
      <c r="J258" s="88" t="s">
        <v>991</v>
      </c>
      <c r="K258" s="91">
        <v>101766427</v>
      </c>
      <c r="L258" s="91">
        <v>8141314</v>
      </c>
      <c r="M258" s="91">
        <v>0</v>
      </c>
      <c r="N258" s="91"/>
      <c r="O258" s="91">
        <v>109907741</v>
      </c>
      <c r="P258" s="91">
        <v>109907741</v>
      </c>
      <c r="Q258" s="87" t="s">
        <v>706</v>
      </c>
      <c r="R258" s="87" t="s">
        <v>707</v>
      </c>
      <c r="S258" s="88" t="s">
        <v>681</v>
      </c>
      <c r="T258">
        <f t="shared" si="3"/>
        <v>10</v>
      </c>
    </row>
    <row r="259" spans="1:20" ht="45" x14ac:dyDescent="0.25">
      <c r="A259" s="87">
        <v>258</v>
      </c>
      <c r="B259" s="87" t="s">
        <v>701</v>
      </c>
      <c r="C259" s="88" t="s">
        <v>702</v>
      </c>
      <c r="D259" s="89">
        <v>218</v>
      </c>
      <c r="E259" s="90" t="s">
        <v>1029</v>
      </c>
      <c r="F259" s="87" t="s">
        <v>704</v>
      </c>
      <c r="G259" s="88" t="s">
        <v>552</v>
      </c>
      <c r="H259" s="87" t="s">
        <v>27</v>
      </c>
      <c r="I259" s="88" t="s">
        <v>26</v>
      </c>
      <c r="J259" s="88" t="s">
        <v>991</v>
      </c>
      <c r="K259" s="91">
        <v>259533700</v>
      </c>
      <c r="L259" s="91">
        <v>20762696</v>
      </c>
      <c r="M259" s="91">
        <v>0</v>
      </c>
      <c r="N259" s="91"/>
      <c r="O259" s="91">
        <v>280296396</v>
      </c>
      <c r="P259" s="91">
        <v>280296396</v>
      </c>
      <c r="Q259" s="87" t="s">
        <v>706</v>
      </c>
      <c r="R259" s="87" t="s">
        <v>707</v>
      </c>
      <c r="S259" s="88" t="s">
        <v>681</v>
      </c>
      <c r="T259">
        <f t="shared" ref="T259:T322" si="4">MONTH(E259)</f>
        <v>10</v>
      </c>
    </row>
    <row r="260" spans="1:20" ht="45" x14ac:dyDescent="0.25">
      <c r="A260" s="87">
        <v>259</v>
      </c>
      <c r="B260" s="87" t="s">
        <v>701</v>
      </c>
      <c r="C260" s="88" t="s">
        <v>702</v>
      </c>
      <c r="D260" s="89">
        <v>219</v>
      </c>
      <c r="E260" s="90" t="s">
        <v>1031</v>
      </c>
      <c r="F260" s="87" t="s">
        <v>704</v>
      </c>
      <c r="G260" s="88" t="s">
        <v>552</v>
      </c>
      <c r="H260" s="87" t="s">
        <v>27</v>
      </c>
      <c r="I260" s="88" t="s">
        <v>26</v>
      </c>
      <c r="J260" s="88" t="s">
        <v>991</v>
      </c>
      <c r="K260" s="91">
        <v>117257918</v>
      </c>
      <c r="L260" s="91">
        <v>9380633</v>
      </c>
      <c r="M260" s="91">
        <v>0</v>
      </c>
      <c r="N260" s="91"/>
      <c r="O260" s="91">
        <v>126638551</v>
      </c>
      <c r="P260" s="91">
        <v>126638551</v>
      </c>
      <c r="Q260" s="87" t="s">
        <v>706</v>
      </c>
      <c r="R260" s="87" t="s">
        <v>707</v>
      </c>
      <c r="S260" s="88" t="s">
        <v>681</v>
      </c>
      <c r="T260">
        <f t="shared" si="4"/>
        <v>10</v>
      </c>
    </row>
    <row r="261" spans="1:20" ht="45" x14ac:dyDescent="0.25">
      <c r="A261" s="87">
        <v>260</v>
      </c>
      <c r="B261" s="87" t="s">
        <v>701</v>
      </c>
      <c r="C261" s="88" t="s">
        <v>702</v>
      </c>
      <c r="D261" s="89">
        <v>220</v>
      </c>
      <c r="E261" s="90" t="s">
        <v>1031</v>
      </c>
      <c r="F261" s="87" t="s">
        <v>704</v>
      </c>
      <c r="G261" s="88" t="s">
        <v>552</v>
      </c>
      <c r="H261" s="87" t="s">
        <v>27</v>
      </c>
      <c r="I261" s="88" t="s">
        <v>26</v>
      </c>
      <c r="J261" s="88" t="s">
        <v>991</v>
      </c>
      <c r="K261" s="91">
        <v>261185797</v>
      </c>
      <c r="L261" s="91">
        <v>20894864</v>
      </c>
      <c r="M261" s="91">
        <v>0</v>
      </c>
      <c r="N261" s="91"/>
      <c r="O261" s="91">
        <v>282080661</v>
      </c>
      <c r="P261" s="91">
        <v>282080661</v>
      </c>
      <c r="Q261" s="87" t="s">
        <v>706</v>
      </c>
      <c r="R261" s="87" t="s">
        <v>707</v>
      </c>
      <c r="S261" s="88" t="s">
        <v>681</v>
      </c>
      <c r="T261">
        <f t="shared" si="4"/>
        <v>10</v>
      </c>
    </row>
    <row r="262" spans="1:20" ht="45" x14ac:dyDescent="0.25">
      <c r="A262" s="87">
        <v>261</v>
      </c>
      <c r="B262" s="87" t="s">
        <v>701</v>
      </c>
      <c r="C262" s="88" t="s">
        <v>702</v>
      </c>
      <c r="D262" s="89">
        <v>221</v>
      </c>
      <c r="E262" s="90" t="s">
        <v>1034</v>
      </c>
      <c r="F262" s="87" t="s">
        <v>704</v>
      </c>
      <c r="G262" s="88" t="s">
        <v>552</v>
      </c>
      <c r="H262" s="87" t="s">
        <v>27</v>
      </c>
      <c r="I262" s="88" t="s">
        <v>26</v>
      </c>
      <c r="J262" s="88" t="s">
        <v>991</v>
      </c>
      <c r="K262" s="91">
        <v>93859600</v>
      </c>
      <c r="L262" s="91">
        <v>7508768</v>
      </c>
      <c r="M262" s="91">
        <v>0</v>
      </c>
      <c r="N262" s="91"/>
      <c r="O262" s="91">
        <v>101368368</v>
      </c>
      <c r="P262" s="91">
        <v>101368368</v>
      </c>
      <c r="Q262" s="87" t="s">
        <v>706</v>
      </c>
      <c r="R262" s="87" t="s">
        <v>707</v>
      </c>
      <c r="S262" s="88" t="s">
        <v>681</v>
      </c>
      <c r="T262">
        <f t="shared" si="4"/>
        <v>10</v>
      </c>
    </row>
    <row r="263" spans="1:20" ht="45" x14ac:dyDescent="0.25">
      <c r="A263" s="87">
        <v>262</v>
      </c>
      <c r="B263" s="87" t="s">
        <v>701</v>
      </c>
      <c r="C263" s="88" t="s">
        <v>702</v>
      </c>
      <c r="D263" s="89">
        <v>222</v>
      </c>
      <c r="E263" s="90" t="s">
        <v>1035</v>
      </c>
      <c r="F263" s="87" t="s">
        <v>704</v>
      </c>
      <c r="G263" s="88" t="s">
        <v>552</v>
      </c>
      <c r="H263" s="87" t="s">
        <v>27</v>
      </c>
      <c r="I263" s="88" t="s">
        <v>26</v>
      </c>
      <c r="J263" s="88" t="s">
        <v>991</v>
      </c>
      <c r="K263" s="91">
        <v>83231995</v>
      </c>
      <c r="L263" s="91">
        <v>6658560</v>
      </c>
      <c r="M263" s="91">
        <v>0</v>
      </c>
      <c r="N263" s="91"/>
      <c r="O263" s="91">
        <v>89890555</v>
      </c>
      <c r="P263" s="91">
        <v>89890555</v>
      </c>
      <c r="Q263" s="87" t="s">
        <v>706</v>
      </c>
      <c r="R263" s="87" t="s">
        <v>707</v>
      </c>
      <c r="S263" s="88" t="s">
        <v>681</v>
      </c>
      <c r="T263">
        <f t="shared" si="4"/>
        <v>10</v>
      </c>
    </row>
    <row r="264" spans="1:20" ht="45" x14ac:dyDescent="0.25">
      <c r="A264" s="87">
        <v>263</v>
      </c>
      <c r="B264" s="87" t="s">
        <v>701</v>
      </c>
      <c r="C264" s="88" t="s">
        <v>702</v>
      </c>
      <c r="D264" s="89">
        <v>223</v>
      </c>
      <c r="E264" s="90" t="s">
        <v>1037</v>
      </c>
      <c r="F264" s="87" t="s">
        <v>704</v>
      </c>
      <c r="G264" s="88" t="s">
        <v>552</v>
      </c>
      <c r="H264" s="87" t="s">
        <v>27</v>
      </c>
      <c r="I264" s="88" t="s">
        <v>26</v>
      </c>
      <c r="J264" s="88" t="s">
        <v>991</v>
      </c>
      <c r="K264" s="91">
        <v>80385129</v>
      </c>
      <c r="L264" s="91">
        <v>6430810</v>
      </c>
      <c r="M264" s="91">
        <v>0</v>
      </c>
      <c r="N264" s="91"/>
      <c r="O264" s="91">
        <v>86815939</v>
      </c>
      <c r="P264" s="91">
        <v>86815939</v>
      </c>
      <c r="Q264" s="87" t="s">
        <v>706</v>
      </c>
      <c r="R264" s="87" t="s">
        <v>707</v>
      </c>
      <c r="S264" s="88" t="s">
        <v>681</v>
      </c>
      <c r="T264">
        <f t="shared" si="4"/>
        <v>10</v>
      </c>
    </row>
    <row r="265" spans="1:20" ht="45" x14ac:dyDescent="0.25">
      <c r="A265" s="87">
        <v>264</v>
      </c>
      <c r="B265" s="87" t="s">
        <v>701</v>
      </c>
      <c r="C265" s="88" t="s">
        <v>702</v>
      </c>
      <c r="D265" s="89">
        <v>224</v>
      </c>
      <c r="E265" s="90" t="s">
        <v>1037</v>
      </c>
      <c r="F265" s="87" t="s">
        <v>704</v>
      </c>
      <c r="G265" s="88" t="s">
        <v>552</v>
      </c>
      <c r="H265" s="87" t="s">
        <v>27</v>
      </c>
      <c r="I265" s="88" t="s">
        <v>26</v>
      </c>
      <c r="J265" s="88" t="s">
        <v>991</v>
      </c>
      <c r="K265" s="91">
        <v>378523852</v>
      </c>
      <c r="L265" s="91">
        <v>30281908</v>
      </c>
      <c r="M265" s="91">
        <v>0</v>
      </c>
      <c r="N265" s="91"/>
      <c r="O265" s="91">
        <v>408805760</v>
      </c>
      <c r="P265" s="91">
        <v>408805760</v>
      </c>
      <c r="Q265" s="87" t="s">
        <v>706</v>
      </c>
      <c r="R265" s="87" t="s">
        <v>707</v>
      </c>
      <c r="S265" s="88" t="s">
        <v>681</v>
      </c>
      <c r="T265">
        <f t="shared" si="4"/>
        <v>10</v>
      </c>
    </row>
    <row r="266" spans="1:20" ht="45" x14ac:dyDescent="0.25">
      <c r="A266" s="87">
        <v>265</v>
      </c>
      <c r="B266" s="87" t="s">
        <v>701</v>
      </c>
      <c r="C266" s="88" t="s">
        <v>702</v>
      </c>
      <c r="D266" s="89">
        <v>225</v>
      </c>
      <c r="E266" s="90" t="s">
        <v>1039</v>
      </c>
      <c r="F266" s="87" t="s">
        <v>704</v>
      </c>
      <c r="G266" s="88" t="s">
        <v>552</v>
      </c>
      <c r="H266" s="87" t="s">
        <v>27</v>
      </c>
      <c r="I266" s="88" t="s">
        <v>26</v>
      </c>
      <c r="J266" s="88" t="s">
        <v>991</v>
      </c>
      <c r="K266" s="91">
        <v>387437989</v>
      </c>
      <c r="L266" s="91">
        <v>30995039</v>
      </c>
      <c r="M266" s="91">
        <v>0</v>
      </c>
      <c r="N266" s="91"/>
      <c r="O266" s="91">
        <v>418433028</v>
      </c>
      <c r="P266" s="91">
        <v>418433028</v>
      </c>
      <c r="Q266" s="87" t="s">
        <v>706</v>
      </c>
      <c r="R266" s="87" t="s">
        <v>707</v>
      </c>
      <c r="S266" s="88" t="s">
        <v>681</v>
      </c>
      <c r="T266">
        <f t="shared" si="4"/>
        <v>10</v>
      </c>
    </row>
    <row r="267" spans="1:20" ht="45" x14ac:dyDescent="0.25">
      <c r="A267" s="87">
        <v>266</v>
      </c>
      <c r="B267" s="87" t="s">
        <v>701</v>
      </c>
      <c r="C267" s="88" t="s">
        <v>702</v>
      </c>
      <c r="D267" s="89">
        <v>226</v>
      </c>
      <c r="E267" s="90" t="s">
        <v>1039</v>
      </c>
      <c r="F267" s="87" t="s">
        <v>704</v>
      </c>
      <c r="G267" s="88" t="s">
        <v>552</v>
      </c>
      <c r="H267" s="87" t="s">
        <v>27</v>
      </c>
      <c r="I267" s="88" t="s">
        <v>26</v>
      </c>
      <c r="J267" s="88" t="s">
        <v>991</v>
      </c>
      <c r="K267" s="91">
        <v>99071879</v>
      </c>
      <c r="L267" s="91">
        <v>7925750</v>
      </c>
      <c r="M267" s="91">
        <v>0</v>
      </c>
      <c r="N267" s="91"/>
      <c r="O267" s="91">
        <v>106997629</v>
      </c>
      <c r="P267" s="91">
        <v>106997629</v>
      </c>
      <c r="Q267" s="87" t="s">
        <v>706</v>
      </c>
      <c r="R267" s="87" t="s">
        <v>707</v>
      </c>
      <c r="S267" s="88" t="s">
        <v>681</v>
      </c>
      <c r="T267">
        <f t="shared" si="4"/>
        <v>10</v>
      </c>
    </row>
    <row r="268" spans="1:20" ht="45" x14ac:dyDescent="0.25">
      <c r="A268" s="87">
        <v>267</v>
      </c>
      <c r="B268" s="87" t="s">
        <v>701</v>
      </c>
      <c r="C268" s="88" t="s">
        <v>702</v>
      </c>
      <c r="D268" s="89">
        <v>227</v>
      </c>
      <c r="E268" s="90" t="s">
        <v>1042</v>
      </c>
      <c r="F268" s="87" t="s">
        <v>704</v>
      </c>
      <c r="G268" s="88" t="s">
        <v>552</v>
      </c>
      <c r="H268" s="87" t="s">
        <v>27</v>
      </c>
      <c r="I268" s="88" t="s">
        <v>26</v>
      </c>
      <c r="J268" s="88" t="s">
        <v>991</v>
      </c>
      <c r="K268" s="91">
        <v>96031654</v>
      </c>
      <c r="L268" s="91">
        <v>7682532</v>
      </c>
      <c r="M268" s="91">
        <v>0</v>
      </c>
      <c r="N268" s="91"/>
      <c r="O268" s="91">
        <v>103714186</v>
      </c>
      <c r="P268" s="91">
        <v>103714186</v>
      </c>
      <c r="Q268" s="87" t="s">
        <v>706</v>
      </c>
      <c r="R268" s="87" t="s">
        <v>707</v>
      </c>
      <c r="S268" s="88" t="s">
        <v>681</v>
      </c>
      <c r="T268">
        <f t="shared" si="4"/>
        <v>10</v>
      </c>
    </row>
    <row r="269" spans="1:20" ht="45" x14ac:dyDescent="0.25">
      <c r="A269" s="87">
        <v>268</v>
      </c>
      <c r="B269" s="87" t="s">
        <v>701</v>
      </c>
      <c r="C269" s="88" t="s">
        <v>702</v>
      </c>
      <c r="D269" s="89">
        <v>228</v>
      </c>
      <c r="E269" s="90" t="s">
        <v>1042</v>
      </c>
      <c r="F269" s="87" t="s">
        <v>704</v>
      </c>
      <c r="G269" s="88" t="s">
        <v>552</v>
      </c>
      <c r="H269" s="87" t="s">
        <v>27</v>
      </c>
      <c r="I269" s="88" t="s">
        <v>26</v>
      </c>
      <c r="J269" s="88" t="s">
        <v>991</v>
      </c>
      <c r="K269" s="91">
        <v>280480080</v>
      </c>
      <c r="L269" s="91">
        <v>22438406</v>
      </c>
      <c r="M269" s="91">
        <v>0</v>
      </c>
      <c r="N269" s="91"/>
      <c r="O269" s="91">
        <v>302918486</v>
      </c>
      <c r="P269" s="91">
        <v>302918486</v>
      </c>
      <c r="Q269" s="87" t="s">
        <v>706</v>
      </c>
      <c r="R269" s="87" t="s">
        <v>707</v>
      </c>
      <c r="S269" s="88" t="s">
        <v>681</v>
      </c>
      <c r="T269">
        <f t="shared" si="4"/>
        <v>10</v>
      </c>
    </row>
    <row r="270" spans="1:20" ht="45" x14ac:dyDescent="0.25">
      <c r="A270" s="87">
        <v>269</v>
      </c>
      <c r="B270" s="87" t="s">
        <v>701</v>
      </c>
      <c r="C270" s="88" t="s">
        <v>702</v>
      </c>
      <c r="D270" s="89">
        <v>229</v>
      </c>
      <c r="E270" s="90" t="s">
        <v>1044</v>
      </c>
      <c r="F270" s="87" t="s">
        <v>704</v>
      </c>
      <c r="G270" s="88" t="s">
        <v>552</v>
      </c>
      <c r="H270" s="87" t="s">
        <v>27</v>
      </c>
      <c r="I270" s="88" t="s">
        <v>26</v>
      </c>
      <c r="J270" s="88" t="s">
        <v>991</v>
      </c>
      <c r="K270" s="91">
        <v>105253604</v>
      </c>
      <c r="L270" s="91">
        <v>8420288</v>
      </c>
      <c r="M270" s="91">
        <v>0</v>
      </c>
      <c r="N270" s="91"/>
      <c r="O270" s="91">
        <v>113673892</v>
      </c>
      <c r="P270" s="91">
        <v>113673892</v>
      </c>
      <c r="Q270" s="87" t="s">
        <v>706</v>
      </c>
      <c r="R270" s="87" t="s">
        <v>707</v>
      </c>
      <c r="S270" s="88" t="s">
        <v>681</v>
      </c>
      <c r="T270">
        <f t="shared" si="4"/>
        <v>10</v>
      </c>
    </row>
    <row r="271" spans="1:20" ht="45" x14ac:dyDescent="0.25">
      <c r="A271" s="87">
        <v>270</v>
      </c>
      <c r="B271" s="87" t="s">
        <v>701</v>
      </c>
      <c r="C271" s="88" t="s">
        <v>702</v>
      </c>
      <c r="D271" s="89">
        <v>230</v>
      </c>
      <c r="E271" s="90" t="s">
        <v>1044</v>
      </c>
      <c r="F271" s="87" t="s">
        <v>704</v>
      </c>
      <c r="G271" s="88" t="s">
        <v>552</v>
      </c>
      <c r="H271" s="87" t="s">
        <v>27</v>
      </c>
      <c r="I271" s="88" t="s">
        <v>26</v>
      </c>
      <c r="J271" s="88" t="s">
        <v>991</v>
      </c>
      <c r="K271" s="91">
        <v>290323494</v>
      </c>
      <c r="L271" s="91">
        <v>23225880</v>
      </c>
      <c r="M271" s="91">
        <v>0</v>
      </c>
      <c r="N271" s="91"/>
      <c r="O271" s="91">
        <v>313549374</v>
      </c>
      <c r="P271" s="91">
        <v>313549374</v>
      </c>
      <c r="Q271" s="87" t="s">
        <v>706</v>
      </c>
      <c r="R271" s="87" t="s">
        <v>707</v>
      </c>
      <c r="S271" s="88" t="s">
        <v>681</v>
      </c>
      <c r="T271">
        <f t="shared" si="4"/>
        <v>10</v>
      </c>
    </row>
    <row r="272" spans="1:20" ht="45" x14ac:dyDescent="0.25">
      <c r="A272" s="87">
        <v>271</v>
      </c>
      <c r="B272" s="87" t="s">
        <v>701</v>
      </c>
      <c r="C272" s="88" t="s">
        <v>702</v>
      </c>
      <c r="D272" s="89">
        <v>231</v>
      </c>
      <c r="E272" s="90" t="s">
        <v>1046</v>
      </c>
      <c r="F272" s="87" t="s">
        <v>704</v>
      </c>
      <c r="G272" s="88" t="s">
        <v>552</v>
      </c>
      <c r="H272" s="87" t="s">
        <v>27</v>
      </c>
      <c r="I272" s="88" t="s">
        <v>26</v>
      </c>
      <c r="J272" s="88" t="s">
        <v>991</v>
      </c>
      <c r="K272" s="91">
        <v>109552210</v>
      </c>
      <c r="L272" s="91">
        <v>8764177</v>
      </c>
      <c r="M272" s="91">
        <v>0</v>
      </c>
      <c r="N272" s="91"/>
      <c r="O272" s="91">
        <v>118316387</v>
      </c>
      <c r="P272" s="91">
        <v>118316387</v>
      </c>
      <c r="Q272" s="87" t="s">
        <v>706</v>
      </c>
      <c r="R272" s="87" t="s">
        <v>707</v>
      </c>
      <c r="S272" s="88" t="s">
        <v>681</v>
      </c>
      <c r="T272">
        <f t="shared" si="4"/>
        <v>10</v>
      </c>
    </row>
    <row r="273" spans="1:20" ht="45" x14ac:dyDescent="0.25">
      <c r="A273" s="87">
        <v>272</v>
      </c>
      <c r="B273" s="87" t="s">
        <v>701</v>
      </c>
      <c r="C273" s="88" t="s">
        <v>702</v>
      </c>
      <c r="D273" s="89">
        <v>232</v>
      </c>
      <c r="E273" s="90" t="s">
        <v>1046</v>
      </c>
      <c r="F273" s="87" t="s">
        <v>704</v>
      </c>
      <c r="G273" s="88" t="s">
        <v>552</v>
      </c>
      <c r="H273" s="87" t="s">
        <v>27</v>
      </c>
      <c r="I273" s="88" t="s">
        <v>26</v>
      </c>
      <c r="J273" s="88" t="s">
        <v>991</v>
      </c>
      <c r="K273" s="91">
        <v>264175172</v>
      </c>
      <c r="L273" s="91">
        <v>21134014</v>
      </c>
      <c r="M273" s="91">
        <v>0</v>
      </c>
      <c r="N273" s="91"/>
      <c r="O273" s="91">
        <v>285309186</v>
      </c>
      <c r="P273" s="91">
        <v>285309186</v>
      </c>
      <c r="Q273" s="87" t="s">
        <v>706</v>
      </c>
      <c r="R273" s="87" t="s">
        <v>707</v>
      </c>
      <c r="S273" s="88" t="s">
        <v>681</v>
      </c>
      <c r="T273">
        <f t="shared" si="4"/>
        <v>10</v>
      </c>
    </row>
    <row r="274" spans="1:20" ht="45" x14ac:dyDescent="0.25">
      <c r="A274" s="87">
        <v>273</v>
      </c>
      <c r="B274" s="87" t="s">
        <v>701</v>
      </c>
      <c r="C274" s="88" t="s">
        <v>702</v>
      </c>
      <c r="D274" s="89">
        <v>233</v>
      </c>
      <c r="E274" s="90" t="s">
        <v>1049</v>
      </c>
      <c r="F274" s="87" t="s">
        <v>704</v>
      </c>
      <c r="G274" s="88" t="s">
        <v>552</v>
      </c>
      <c r="H274" s="87" t="s">
        <v>27</v>
      </c>
      <c r="I274" s="88" t="s">
        <v>26</v>
      </c>
      <c r="J274" s="88" t="s">
        <v>991</v>
      </c>
      <c r="K274" s="91">
        <v>71863364</v>
      </c>
      <c r="L274" s="91">
        <v>5749069</v>
      </c>
      <c r="M274" s="91">
        <v>0</v>
      </c>
      <c r="N274" s="91"/>
      <c r="O274" s="91">
        <v>77612433</v>
      </c>
      <c r="P274" s="91">
        <v>77612433</v>
      </c>
      <c r="Q274" s="87" t="s">
        <v>706</v>
      </c>
      <c r="R274" s="87" t="s">
        <v>707</v>
      </c>
      <c r="S274" s="88" t="s">
        <v>681</v>
      </c>
      <c r="T274">
        <f t="shared" si="4"/>
        <v>10</v>
      </c>
    </row>
    <row r="275" spans="1:20" ht="45" x14ac:dyDescent="0.25">
      <c r="A275" s="87">
        <v>274</v>
      </c>
      <c r="B275" s="87" t="s">
        <v>701</v>
      </c>
      <c r="C275" s="88" t="s">
        <v>702</v>
      </c>
      <c r="D275" s="89">
        <v>234</v>
      </c>
      <c r="E275" s="90" t="s">
        <v>1049</v>
      </c>
      <c r="F275" s="87" t="s">
        <v>704</v>
      </c>
      <c r="G275" s="88" t="s">
        <v>552</v>
      </c>
      <c r="H275" s="87" t="s">
        <v>27</v>
      </c>
      <c r="I275" s="88" t="s">
        <v>26</v>
      </c>
      <c r="J275" s="88" t="s">
        <v>991</v>
      </c>
      <c r="K275" s="91">
        <v>93294173</v>
      </c>
      <c r="L275" s="91">
        <v>7463534</v>
      </c>
      <c r="M275" s="91">
        <v>0</v>
      </c>
      <c r="N275" s="91"/>
      <c r="O275" s="91">
        <v>100757707</v>
      </c>
      <c r="P275" s="91">
        <v>100757707</v>
      </c>
      <c r="Q275" s="87" t="s">
        <v>706</v>
      </c>
      <c r="R275" s="87" t="s">
        <v>707</v>
      </c>
      <c r="S275" s="88" t="s">
        <v>681</v>
      </c>
      <c r="T275">
        <f t="shared" si="4"/>
        <v>10</v>
      </c>
    </row>
    <row r="276" spans="1:20" ht="45" x14ac:dyDescent="0.25">
      <c r="A276" s="87">
        <v>275</v>
      </c>
      <c r="B276" s="87" t="s">
        <v>701</v>
      </c>
      <c r="C276" s="88" t="s">
        <v>702</v>
      </c>
      <c r="D276" s="89">
        <v>235</v>
      </c>
      <c r="E276" s="90" t="s">
        <v>1049</v>
      </c>
      <c r="F276" s="87" t="s">
        <v>704</v>
      </c>
      <c r="G276" s="88" t="s">
        <v>552</v>
      </c>
      <c r="H276" s="87" t="s">
        <v>27</v>
      </c>
      <c r="I276" s="88" t="s">
        <v>26</v>
      </c>
      <c r="J276" s="88" t="s">
        <v>991</v>
      </c>
      <c r="K276" s="91">
        <v>252912884</v>
      </c>
      <c r="L276" s="91">
        <v>20233031</v>
      </c>
      <c r="M276" s="91">
        <v>0</v>
      </c>
      <c r="N276" s="91"/>
      <c r="O276" s="91">
        <v>273145915</v>
      </c>
      <c r="P276" s="91">
        <v>273145915</v>
      </c>
      <c r="Q276" s="87" t="s">
        <v>706</v>
      </c>
      <c r="R276" s="87" t="s">
        <v>707</v>
      </c>
      <c r="S276" s="88" t="s">
        <v>681</v>
      </c>
      <c r="T276">
        <f t="shared" si="4"/>
        <v>10</v>
      </c>
    </row>
    <row r="277" spans="1:20" ht="45" x14ac:dyDescent="0.25">
      <c r="A277" s="87">
        <v>276</v>
      </c>
      <c r="B277" s="87" t="s">
        <v>701</v>
      </c>
      <c r="C277" s="88" t="s">
        <v>702</v>
      </c>
      <c r="D277" s="89">
        <v>236</v>
      </c>
      <c r="E277" s="90" t="s">
        <v>1052</v>
      </c>
      <c r="F277" s="87" t="s">
        <v>704</v>
      </c>
      <c r="G277" s="88" t="s">
        <v>552</v>
      </c>
      <c r="H277" s="87" t="s">
        <v>27</v>
      </c>
      <c r="I277" s="88" t="s">
        <v>26</v>
      </c>
      <c r="J277" s="88" t="s">
        <v>991</v>
      </c>
      <c r="K277" s="91">
        <v>96165442</v>
      </c>
      <c r="L277" s="91">
        <v>7693235</v>
      </c>
      <c r="M277" s="91">
        <v>0</v>
      </c>
      <c r="N277" s="91"/>
      <c r="O277" s="91">
        <v>103858677</v>
      </c>
      <c r="P277" s="91">
        <v>103858677</v>
      </c>
      <c r="Q277" s="87" t="s">
        <v>706</v>
      </c>
      <c r="R277" s="87" t="s">
        <v>707</v>
      </c>
      <c r="S277" s="88" t="s">
        <v>681</v>
      </c>
      <c r="T277">
        <f t="shared" si="4"/>
        <v>10</v>
      </c>
    </row>
    <row r="278" spans="1:20" ht="45" x14ac:dyDescent="0.25">
      <c r="A278" s="87">
        <v>277</v>
      </c>
      <c r="B278" s="87" t="s">
        <v>701</v>
      </c>
      <c r="C278" s="88" t="s">
        <v>702</v>
      </c>
      <c r="D278" s="89">
        <v>237</v>
      </c>
      <c r="E278" s="90" t="s">
        <v>1052</v>
      </c>
      <c r="F278" s="87" t="s">
        <v>704</v>
      </c>
      <c r="G278" s="88" t="s">
        <v>552</v>
      </c>
      <c r="H278" s="87" t="s">
        <v>27</v>
      </c>
      <c r="I278" s="88" t="s">
        <v>26</v>
      </c>
      <c r="J278" s="88" t="s">
        <v>991</v>
      </c>
      <c r="K278" s="91">
        <v>378807886</v>
      </c>
      <c r="L278" s="91">
        <v>30304631</v>
      </c>
      <c r="M278" s="91">
        <v>0</v>
      </c>
      <c r="N278" s="91"/>
      <c r="O278" s="91">
        <v>409112517</v>
      </c>
      <c r="P278" s="91">
        <v>409112517</v>
      </c>
      <c r="Q278" s="87" t="s">
        <v>706</v>
      </c>
      <c r="R278" s="87" t="s">
        <v>707</v>
      </c>
      <c r="S278" s="88" t="s">
        <v>681</v>
      </c>
      <c r="T278">
        <f t="shared" si="4"/>
        <v>10</v>
      </c>
    </row>
    <row r="279" spans="1:20" ht="45" x14ac:dyDescent="0.25">
      <c r="A279" s="87">
        <v>278</v>
      </c>
      <c r="B279" s="87" t="s">
        <v>701</v>
      </c>
      <c r="C279" s="88" t="s">
        <v>702</v>
      </c>
      <c r="D279" s="89">
        <v>238</v>
      </c>
      <c r="E279" s="90" t="s">
        <v>1054</v>
      </c>
      <c r="F279" s="87" t="s">
        <v>704</v>
      </c>
      <c r="G279" s="88" t="s">
        <v>552</v>
      </c>
      <c r="H279" s="87" t="s">
        <v>27</v>
      </c>
      <c r="I279" s="88" t="s">
        <v>26</v>
      </c>
      <c r="J279" s="88" t="s">
        <v>991</v>
      </c>
      <c r="K279" s="91">
        <v>98075662</v>
      </c>
      <c r="L279" s="91">
        <v>7846053</v>
      </c>
      <c r="M279" s="91">
        <v>0</v>
      </c>
      <c r="N279" s="91"/>
      <c r="O279" s="91">
        <v>105921715</v>
      </c>
      <c r="P279" s="91">
        <v>105921715</v>
      </c>
      <c r="Q279" s="87" t="s">
        <v>706</v>
      </c>
      <c r="R279" s="87" t="s">
        <v>707</v>
      </c>
      <c r="S279" s="88" t="s">
        <v>681</v>
      </c>
      <c r="T279">
        <f t="shared" si="4"/>
        <v>10</v>
      </c>
    </row>
    <row r="280" spans="1:20" ht="45" x14ac:dyDescent="0.25">
      <c r="A280" s="87">
        <v>279</v>
      </c>
      <c r="B280" s="87" t="s">
        <v>701</v>
      </c>
      <c r="C280" s="88" t="s">
        <v>702</v>
      </c>
      <c r="D280" s="89">
        <v>239</v>
      </c>
      <c r="E280" s="90" t="s">
        <v>1054</v>
      </c>
      <c r="F280" s="87" t="s">
        <v>704</v>
      </c>
      <c r="G280" s="88" t="s">
        <v>552</v>
      </c>
      <c r="H280" s="87" t="s">
        <v>27</v>
      </c>
      <c r="I280" s="88" t="s">
        <v>26</v>
      </c>
      <c r="J280" s="88" t="s">
        <v>991</v>
      </c>
      <c r="K280" s="91">
        <v>283831364</v>
      </c>
      <c r="L280" s="91">
        <v>22706509</v>
      </c>
      <c r="M280" s="91">
        <v>0</v>
      </c>
      <c r="N280" s="91"/>
      <c r="O280" s="91">
        <v>306537873</v>
      </c>
      <c r="P280" s="91">
        <v>306537873</v>
      </c>
      <c r="Q280" s="87" t="s">
        <v>706</v>
      </c>
      <c r="R280" s="87" t="s">
        <v>707</v>
      </c>
      <c r="S280" s="88" t="s">
        <v>681</v>
      </c>
      <c r="T280">
        <f t="shared" si="4"/>
        <v>10</v>
      </c>
    </row>
    <row r="281" spans="1:20" ht="45" x14ac:dyDescent="0.25">
      <c r="A281" s="87">
        <v>280</v>
      </c>
      <c r="B281" s="87" t="s">
        <v>701</v>
      </c>
      <c r="C281" s="88" t="s">
        <v>702</v>
      </c>
      <c r="D281" s="89">
        <v>240</v>
      </c>
      <c r="E281" s="90" t="s">
        <v>1056</v>
      </c>
      <c r="F281" s="87" t="s">
        <v>704</v>
      </c>
      <c r="G281" s="88" t="s">
        <v>552</v>
      </c>
      <c r="H281" s="87" t="s">
        <v>27</v>
      </c>
      <c r="I281" s="88" t="s">
        <v>26</v>
      </c>
      <c r="J281" s="88" t="s">
        <v>991</v>
      </c>
      <c r="K281" s="91">
        <v>110581952</v>
      </c>
      <c r="L281" s="91">
        <v>8846556</v>
      </c>
      <c r="M281" s="91">
        <v>0</v>
      </c>
      <c r="N281" s="91"/>
      <c r="O281" s="91">
        <v>119428508</v>
      </c>
      <c r="P281" s="91">
        <v>119428508</v>
      </c>
      <c r="Q281" s="87" t="s">
        <v>706</v>
      </c>
      <c r="R281" s="87" t="s">
        <v>707</v>
      </c>
      <c r="S281" s="88" t="s">
        <v>681</v>
      </c>
      <c r="T281">
        <f t="shared" si="4"/>
        <v>10</v>
      </c>
    </row>
    <row r="282" spans="1:20" ht="45" x14ac:dyDescent="0.25">
      <c r="A282" s="87">
        <v>281</v>
      </c>
      <c r="B282" s="87" t="s">
        <v>701</v>
      </c>
      <c r="C282" s="88" t="s">
        <v>702</v>
      </c>
      <c r="D282" s="89">
        <v>241</v>
      </c>
      <c r="E282" s="90" t="s">
        <v>1056</v>
      </c>
      <c r="F282" s="87" t="s">
        <v>704</v>
      </c>
      <c r="G282" s="88" t="s">
        <v>552</v>
      </c>
      <c r="H282" s="87" t="s">
        <v>27</v>
      </c>
      <c r="I282" s="88" t="s">
        <v>26</v>
      </c>
      <c r="J282" s="88" t="s">
        <v>991</v>
      </c>
      <c r="K282" s="91">
        <v>269388322</v>
      </c>
      <c r="L282" s="91">
        <v>21551066</v>
      </c>
      <c r="M282" s="91">
        <v>0</v>
      </c>
      <c r="N282" s="91"/>
      <c r="O282" s="91">
        <v>290939388</v>
      </c>
      <c r="P282" s="91">
        <v>290939388</v>
      </c>
      <c r="Q282" s="87" t="s">
        <v>706</v>
      </c>
      <c r="R282" s="87" t="s">
        <v>707</v>
      </c>
      <c r="S282" s="88" t="s">
        <v>681</v>
      </c>
      <c r="T282">
        <f t="shared" si="4"/>
        <v>10</v>
      </c>
    </row>
    <row r="283" spans="1:20" ht="45" x14ac:dyDescent="0.25">
      <c r="A283" s="87">
        <v>282</v>
      </c>
      <c r="B283" s="87" t="s">
        <v>701</v>
      </c>
      <c r="C283" s="88" t="s">
        <v>702</v>
      </c>
      <c r="D283" s="89">
        <v>242</v>
      </c>
      <c r="E283" s="90" t="s">
        <v>1059</v>
      </c>
      <c r="F283" s="87" t="s">
        <v>704</v>
      </c>
      <c r="G283" s="88" t="s">
        <v>552</v>
      </c>
      <c r="H283" s="87" t="s">
        <v>27</v>
      </c>
      <c r="I283" s="88" t="s">
        <v>26</v>
      </c>
      <c r="J283" s="88" t="s">
        <v>991</v>
      </c>
      <c r="K283" s="91">
        <v>115334447</v>
      </c>
      <c r="L283" s="91">
        <v>9226756</v>
      </c>
      <c r="M283" s="91">
        <v>0</v>
      </c>
      <c r="N283" s="91"/>
      <c r="O283" s="91">
        <v>124561203</v>
      </c>
      <c r="P283" s="91">
        <v>124561203</v>
      </c>
      <c r="Q283" s="87" t="s">
        <v>706</v>
      </c>
      <c r="R283" s="87" t="s">
        <v>707</v>
      </c>
      <c r="S283" s="88" t="s">
        <v>681</v>
      </c>
      <c r="T283">
        <f t="shared" si="4"/>
        <v>10</v>
      </c>
    </row>
    <row r="284" spans="1:20" ht="45" x14ac:dyDescent="0.25">
      <c r="A284" s="87">
        <v>283</v>
      </c>
      <c r="B284" s="87" t="s">
        <v>701</v>
      </c>
      <c r="C284" s="88" t="s">
        <v>702</v>
      </c>
      <c r="D284" s="89">
        <v>243</v>
      </c>
      <c r="E284" s="90" t="s">
        <v>1059</v>
      </c>
      <c r="F284" s="87" t="s">
        <v>704</v>
      </c>
      <c r="G284" s="88" t="s">
        <v>552</v>
      </c>
      <c r="H284" s="87" t="s">
        <v>27</v>
      </c>
      <c r="I284" s="88" t="s">
        <v>26</v>
      </c>
      <c r="J284" s="88" t="s">
        <v>991</v>
      </c>
      <c r="K284" s="91">
        <v>264543801</v>
      </c>
      <c r="L284" s="91">
        <v>21163504</v>
      </c>
      <c r="M284" s="91">
        <v>0</v>
      </c>
      <c r="N284" s="91"/>
      <c r="O284" s="91">
        <v>285707305</v>
      </c>
      <c r="P284" s="91">
        <v>285707305</v>
      </c>
      <c r="Q284" s="87" t="s">
        <v>706</v>
      </c>
      <c r="R284" s="87" t="s">
        <v>707</v>
      </c>
      <c r="S284" s="88" t="s">
        <v>681</v>
      </c>
      <c r="T284">
        <f t="shared" si="4"/>
        <v>10</v>
      </c>
    </row>
    <row r="285" spans="1:20" ht="45" x14ac:dyDescent="0.25">
      <c r="A285" s="87">
        <v>284</v>
      </c>
      <c r="B285" s="87" t="s">
        <v>701</v>
      </c>
      <c r="C285" s="88" t="s">
        <v>702</v>
      </c>
      <c r="D285" s="89">
        <v>244</v>
      </c>
      <c r="E285" s="90" t="s">
        <v>1061</v>
      </c>
      <c r="F285" s="87" t="s">
        <v>704</v>
      </c>
      <c r="G285" s="88" t="s">
        <v>552</v>
      </c>
      <c r="H285" s="87" t="s">
        <v>27</v>
      </c>
      <c r="I285" s="88" t="s">
        <v>26</v>
      </c>
      <c r="J285" s="88" t="s">
        <v>991</v>
      </c>
      <c r="K285" s="91">
        <v>74586619</v>
      </c>
      <c r="L285" s="91">
        <v>5966930</v>
      </c>
      <c r="M285" s="91">
        <v>0</v>
      </c>
      <c r="N285" s="91"/>
      <c r="O285" s="91">
        <v>80553549</v>
      </c>
      <c r="P285" s="91">
        <v>80553549</v>
      </c>
      <c r="Q285" s="87" t="s">
        <v>706</v>
      </c>
      <c r="R285" s="87" t="s">
        <v>707</v>
      </c>
      <c r="S285" s="88" t="s">
        <v>681</v>
      </c>
      <c r="T285">
        <f t="shared" si="4"/>
        <v>10</v>
      </c>
    </row>
    <row r="286" spans="1:20" ht="45" x14ac:dyDescent="0.25">
      <c r="A286" s="87">
        <v>285</v>
      </c>
      <c r="B286" s="87" t="s">
        <v>701</v>
      </c>
      <c r="C286" s="88" t="s">
        <v>702</v>
      </c>
      <c r="D286" s="89">
        <v>245</v>
      </c>
      <c r="E286" s="90" t="s">
        <v>1063</v>
      </c>
      <c r="F286" s="87" t="s">
        <v>704</v>
      </c>
      <c r="G286" s="88" t="s">
        <v>552</v>
      </c>
      <c r="H286" s="87" t="s">
        <v>27</v>
      </c>
      <c r="I286" s="88" t="s">
        <v>26</v>
      </c>
      <c r="J286" s="88" t="s">
        <v>991</v>
      </c>
      <c r="K286" s="91">
        <v>95571766</v>
      </c>
      <c r="L286" s="91">
        <v>7645741</v>
      </c>
      <c r="M286" s="91">
        <v>0</v>
      </c>
      <c r="N286" s="91"/>
      <c r="O286" s="91">
        <v>103217507</v>
      </c>
      <c r="P286" s="91">
        <v>103217507</v>
      </c>
      <c r="Q286" s="87" t="s">
        <v>706</v>
      </c>
      <c r="R286" s="87" t="s">
        <v>707</v>
      </c>
      <c r="S286" s="88" t="s">
        <v>681</v>
      </c>
      <c r="T286">
        <f t="shared" si="4"/>
        <v>10</v>
      </c>
    </row>
    <row r="287" spans="1:20" ht="45" x14ac:dyDescent="0.25">
      <c r="A287" s="87">
        <v>286</v>
      </c>
      <c r="B287" s="87" t="s">
        <v>701</v>
      </c>
      <c r="C287" s="88" t="s">
        <v>702</v>
      </c>
      <c r="D287" s="89">
        <v>246</v>
      </c>
      <c r="E287" s="90" t="s">
        <v>1063</v>
      </c>
      <c r="F287" s="87" t="s">
        <v>704</v>
      </c>
      <c r="G287" s="88" t="s">
        <v>552</v>
      </c>
      <c r="H287" s="87" t="s">
        <v>27</v>
      </c>
      <c r="I287" s="88" t="s">
        <v>26</v>
      </c>
      <c r="J287" s="88" t="s">
        <v>991</v>
      </c>
      <c r="K287" s="91">
        <v>277223646</v>
      </c>
      <c r="L287" s="91">
        <v>22177892</v>
      </c>
      <c r="M287" s="91">
        <v>0</v>
      </c>
      <c r="N287" s="91"/>
      <c r="O287" s="91">
        <v>299401538</v>
      </c>
      <c r="P287" s="91">
        <v>299401538</v>
      </c>
      <c r="Q287" s="87" t="s">
        <v>706</v>
      </c>
      <c r="R287" s="87" t="s">
        <v>707</v>
      </c>
      <c r="S287" s="88" t="s">
        <v>681</v>
      </c>
      <c r="T287">
        <f t="shared" si="4"/>
        <v>10</v>
      </c>
    </row>
    <row r="288" spans="1:20" ht="45" x14ac:dyDescent="0.25">
      <c r="A288" s="87">
        <v>287</v>
      </c>
      <c r="B288" s="87" t="s">
        <v>701</v>
      </c>
      <c r="C288" s="88" t="s">
        <v>702</v>
      </c>
      <c r="D288" s="89">
        <v>247</v>
      </c>
      <c r="E288" s="90" t="s">
        <v>1065</v>
      </c>
      <c r="F288" s="87" t="s">
        <v>704</v>
      </c>
      <c r="G288" s="88" t="s">
        <v>552</v>
      </c>
      <c r="H288" s="87" t="s">
        <v>27</v>
      </c>
      <c r="I288" s="88" t="s">
        <v>26</v>
      </c>
      <c r="J288" s="88" t="s">
        <v>991</v>
      </c>
      <c r="K288" s="91">
        <v>78573332</v>
      </c>
      <c r="L288" s="91">
        <v>6285867</v>
      </c>
      <c r="M288" s="91">
        <v>0</v>
      </c>
      <c r="N288" s="91"/>
      <c r="O288" s="91">
        <v>84859199</v>
      </c>
      <c r="P288" s="91">
        <v>84859199</v>
      </c>
      <c r="Q288" s="87" t="s">
        <v>706</v>
      </c>
      <c r="R288" s="87" t="s">
        <v>707</v>
      </c>
      <c r="S288" s="88" t="s">
        <v>681</v>
      </c>
      <c r="T288">
        <f t="shared" si="4"/>
        <v>10</v>
      </c>
    </row>
    <row r="289" spans="1:20" ht="45" x14ac:dyDescent="0.25">
      <c r="A289" s="87">
        <v>288</v>
      </c>
      <c r="B289" s="87" t="s">
        <v>701</v>
      </c>
      <c r="C289" s="88" t="s">
        <v>702</v>
      </c>
      <c r="D289" s="89">
        <v>248</v>
      </c>
      <c r="E289" s="90" t="s">
        <v>1065</v>
      </c>
      <c r="F289" s="87" t="s">
        <v>704</v>
      </c>
      <c r="G289" s="88" t="s">
        <v>552</v>
      </c>
      <c r="H289" s="87" t="s">
        <v>27</v>
      </c>
      <c r="I289" s="88" t="s">
        <v>26</v>
      </c>
      <c r="J289" s="88" t="s">
        <v>991</v>
      </c>
      <c r="K289" s="91">
        <v>118186398</v>
      </c>
      <c r="L289" s="91">
        <v>9454912</v>
      </c>
      <c r="M289" s="91">
        <v>0</v>
      </c>
      <c r="N289" s="91"/>
      <c r="O289" s="91">
        <v>127641310</v>
      </c>
      <c r="P289" s="91">
        <v>127641310</v>
      </c>
      <c r="Q289" s="87" t="s">
        <v>706</v>
      </c>
      <c r="R289" s="87" t="s">
        <v>707</v>
      </c>
      <c r="S289" s="88" t="s">
        <v>681</v>
      </c>
      <c r="T289">
        <f t="shared" si="4"/>
        <v>10</v>
      </c>
    </row>
    <row r="290" spans="1:20" ht="45" x14ac:dyDescent="0.25">
      <c r="A290" s="87">
        <v>289</v>
      </c>
      <c r="B290" s="87" t="s">
        <v>701</v>
      </c>
      <c r="C290" s="88" t="s">
        <v>702</v>
      </c>
      <c r="D290" s="89">
        <v>249</v>
      </c>
      <c r="E290" s="90" t="s">
        <v>1067</v>
      </c>
      <c r="F290" s="87" t="s">
        <v>704</v>
      </c>
      <c r="G290" s="88" t="s">
        <v>552</v>
      </c>
      <c r="H290" s="87" t="s">
        <v>27</v>
      </c>
      <c r="I290" s="88" t="s">
        <v>26</v>
      </c>
      <c r="J290" s="88" t="s">
        <v>991</v>
      </c>
      <c r="K290" s="91">
        <v>98253172</v>
      </c>
      <c r="L290" s="91">
        <v>7860254</v>
      </c>
      <c r="M290" s="91">
        <v>0</v>
      </c>
      <c r="N290" s="91"/>
      <c r="O290" s="91">
        <v>106113426</v>
      </c>
      <c r="P290" s="91">
        <v>106113426</v>
      </c>
      <c r="Q290" s="87" t="s">
        <v>706</v>
      </c>
      <c r="R290" s="87" t="s">
        <v>707</v>
      </c>
      <c r="S290" s="88" t="s">
        <v>681</v>
      </c>
      <c r="T290">
        <f t="shared" si="4"/>
        <v>10</v>
      </c>
    </row>
    <row r="291" spans="1:20" ht="45" x14ac:dyDescent="0.25">
      <c r="A291" s="87">
        <v>290</v>
      </c>
      <c r="B291" s="87" t="s">
        <v>701</v>
      </c>
      <c r="C291" s="88" t="s">
        <v>702</v>
      </c>
      <c r="D291" s="89">
        <v>250</v>
      </c>
      <c r="E291" s="90" t="s">
        <v>1067</v>
      </c>
      <c r="F291" s="87" t="s">
        <v>704</v>
      </c>
      <c r="G291" s="88" t="s">
        <v>552</v>
      </c>
      <c r="H291" s="87" t="s">
        <v>27</v>
      </c>
      <c r="I291" s="88" t="s">
        <v>26</v>
      </c>
      <c r="J291" s="88" t="s">
        <v>991</v>
      </c>
      <c r="K291" s="91">
        <v>238397104</v>
      </c>
      <c r="L291" s="91">
        <v>19071768</v>
      </c>
      <c r="M291" s="91">
        <v>0</v>
      </c>
      <c r="N291" s="91"/>
      <c r="O291" s="91">
        <v>257468872</v>
      </c>
      <c r="P291" s="91">
        <v>257468872</v>
      </c>
      <c r="Q291" s="87" t="s">
        <v>706</v>
      </c>
      <c r="R291" s="87" t="s">
        <v>707</v>
      </c>
      <c r="S291" s="88" t="s">
        <v>681</v>
      </c>
      <c r="T291">
        <f t="shared" si="4"/>
        <v>10</v>
      </c>
    </row>
    <row r="292" spans="1:20" ht="45" x14ac:dyDescent="0.25">
      <c r="A292" s="87">
        <v>291</v>
      </c>
      <c r="B292" s="87" t="s">
        <v>701</v>
      </c>
      <c r="C292" s="88" t="s">
        <v>702</v>
      </c>
      <c r="D292" s="89">
        <v>251</v>
      </c>
      <c r="E292" s="90" t="s">
        <v>1070</v>
      </c>
      <c r="F292" s="87" t="s">
        <v>704</v>
      </c>
      <c r="G292" s="88" t="s">
        <v>552</v>
      </c>
      <c r="H292" s="87" t="s">
        <v>27</v>
      </c>
      <c r="I292" s="88" t="s">
        <v>26</v>
      </c>
      <c r="J292" s="88" t="s">
        <v>991</v>
      </c>
      <c r="K292" s="91">
        <v>88211663</v>
      </c>
      <c r="L292" s="91">
        <v>7056933</v>
      </c>
      <c r="M292" s="91">
        <v>0</v>
      </c>
      <c r="N292" s="91"/>
      <c r="O292" s="91">
        <v>95268596</v>
      </c>
      <c r="P292" s="91">
        <v>95268596</v>
      </c>
      <c r="Q292" s="87" t="s">
        <v>706</v>
      </c>
      <c r="R292" s="87" t="s">
        <v>707</v>
      </c>
      <c r="S292" s="88" t="s">
        <v>681</v>
      </c>
      <c r="T292">
        <f t="shared" si="4"/>
        <v>10</v>
      </c>
    </row>
    <row r="293" spans="1:20" ht="45" x14ac:dyDescent="0.25">
      <c r="A293" s="87">
        <v>292</v>
      </c>
      <c r="B293" s="87" t="s">
        <v>701</v>
      </c>
      <c r="C293" s="88" t="s">
        <v>702</v>
      </c>
      <c r="D293" s="89">
        <v>252</v>
      </c>
      <c r="E293" s="90" t="s">
        <v>1070</v>
      </c>
      <c r="F293" s="87" t="s">
        <v>704</v>
      </c>
      <c r="G293" s="88" t="s">
        <v>552</v>
      </c>
      <c r="H293" s="87" t="s">
        <v>27</v>
      </c>
      <c r="I293" s="88" t="s">
        <v>26</v>
      </c>
      <c r="J293" s="88" t="s">
        <v>991</v>
      </c>
      <c r="K293" s="91">
        <v>255288508</v>
      </c>
      <c r="L293" s="91">
        <v>20423081</v>
      </c>
      <c r="M293" s="91">
        <v>0</v>
      </c>
      <c r="N293" s="91"/>
      <c r="O293" s="91">
        <v>275711589</v>
      </c>
      <c r="P293" s="91">
        <v>275711589</v>
      </c>
      <c r="Q293" s="87" t="s">
        <v>706</v>
      </c>
      <c r="R293" s="87" t="s">
        <v>707</v>
      </c>
      <c r="S293" s="88" t="s">
        <v>681</v>
      </c>
      <c r="T293">
        <f t="shared" si="4"/>
        <v>10</v>
      </c>
    </row>
    <row r="294" spans="1:20" ht="45" x14ac:dyDescent="0.25">
      <c r="A294" s="87">
        <v>293</v>
      </c>
      <c r="B294" s="87" t="s">
        <v>701</v>
      </c>
      <c r="C294" s="88" t="s">
        <v>702</v>
      </c>
      <c r="D294" s="89">
        <v>253</v>
      </c>
      <c r="E294" s="90" t="s">
        <v>1072</v>
      </c>
      <c r="F294" s="87" t="s">
        <v>704</v>
      </c>
      <c r="G294" s="88" t="s">
        <v>552</v>
      </c>
      <c r="H294" s="87" t="s">
        <v>27</v>
      </c>
      <c r="I294" s="88" t="s">
        <v>26</v>
      </c>
      <c r="J294" s="88" t="s">
        <v>991</v>
      </c>
      <c r="K294" s="91">
        <v>93820383</v>
      </c>
      <c r="L294" s="91">
        <v>7505631</v>
      </c>
      <c r="M294" s="91">
        <v>0</v>
      </c>
      <c r="N294" s="91"/>
      <c r="O294" s="91">
        <v>101326014</v>
      </c>
      <c r="P294" s="91">
        <v>101326014</v>
      </c>
      <c r="Q294" s="87" t="s">
        <v>706</v>
      </c>
      <c r="R294" s="87" t="s">
        <v>707</v>
      </c>
      <c r="S294" s="88" t="s">
        <v>681</v>
      </c>
      <c r="T294">
        <f t="shared" si="4"/>
        <v>10</v>
      </c>
    </row>
    <row r="295" spans="1:20" ht="45" x14ac:dyDescent="0.25">
      <c r="A295" s="87">
        <v>294</v>
      </c>
      <c r="B295" s="87" t="s">
        <v>701</v>
      </c>
      <c r="C295" s="88" t="s">
        <v>702</v>
      </c>
      <c r="D295" s="89">
        <v>254</v>
      </c>
      <c r="E295" s="90" t="s">
        <v>1072</v>
      </c>
      <c r="F295" s="87" t="s">
        <v>704</v>
      </c>
      <c r="G295" s="88" t="s">
        <v>552</v>
      </c>
      <c r="H295" s="87" t="s">
        <v>27</v>
      </c>
      <c r="I295" s="88" t="s">
        <v>26</v>
      </c>
      <c r="J295" s="88" t="s">
        <v>991</v>
      </c>
      <c r="K295" s="91">
        <v>231127017</v>
      </c>
      <c r="L295" s="91">
        <v>18490161</v>
      </c>
      <c r="M295" s="91">
        <v>0</v>
      </c>
      <c r="N295" s="91"/>
      <c r="O295" s="91">
        <v>249617178</v>
      </c>
      <c r="P295" s="91">
        <v>249617178</v>
      </c>
      <c r="Q295" s="87" t="s">
        <v>706</v>
      </c>
      <c r="R295" s="87" t="s">
        <v>707</v>
      </c>
      <c r="S295" s="88" t="s">
        <v>681</v>
      </c>
      <c r="T295">
        <f t="shared" si="4"/>
        <v>10</v>
      </c>
    </row>
    <row r="296" spans="1:20" ht="45" x14ac:dyDescent="0.25">
      <c r="A296" s="87">
        <v>295</v>
      </c>
      <c r="B296" s="87" t="s">
        <v>701</v>
      </c>
      <c r="C296" s="88" t="s">
        <v>702</v>
      </c>
      <c r="D296" s="89">
        <v>255</v>
      </c>
      <c r="E296" s="90" t="s">
        <v>1074</v>
      </c>
      <c r="F296" s="87" t="s">
        <v>704</v>
      </c>
      <c r="G296" s="88" t="s">
        <v>552</v>
      </c>
      <c r="H296" s="87" t="s">
        <v>27</v>
      </c>
      <c r="I296" s="88" t="s">
        <v>26</v>
      </c>
      <c r="J296" s="88" t="s">
        <v>991</v>
      </c>
      <c r="K296" s="91">
        <v>91074551</v>
      </c>
      <c r="L296" s="91">
        <v>7285964</v>
      </c>
      <c r="M296" s="91">
        <v>0</v>
      </c>
      <c r="N296" s="91"/>
      <c r="O296" s="91">
        <v>98360515</v>
      </c>
      <c r="P296" s="91">
        <v>98360515</v>
      </c>
      <c r="Q296" s="87" t="s">
        <v>706</v>
      </c>
      <c r="R296" s="87" t="s">
        <v>707</v>
      </c>
      <c r="S296" s="88" t="s">
        <v>681</v>
      </c>
      <c r="T296">
        <f t="shared" si="4"/>
        <v>10</v>
      </c>
    </row>
    <row r="297" spans="1:20" ht="45" x14ac:dyDescent="0.25">
      <c r="A297" s="87">
        <v>296</v>
      </c>
      <c r="B297" s="87" t="s">
        <v>701</v>
      </c>
      <c r="C297" s="88" t="s">
        <v>702</v>
      </c>
      <c r="D297" s="89">
        <v>257</v>
      </c>
      <c r="E297" s="90" t="s">
        <v>1076</v>
      </c>
      <c r="F297" s="87" t="s">
        <v>704</v>
      </c>
      <c r="G297" s="88" t="s">
        <v>552</v>
      </c>
      <c r="H297" s="87" t="s">
        <v>27</v>
      </c>
      <c r="I297" s="88" t="s">
        <v>26</v>
      </c>
      <c r="J297" s="88" t="s">
        <v>991</v>
      </c>
      <c r="K297" s="91">
        <v>262777404</v>
      </c>
      <c r="L297" s="91">
        <v>21022192</v>
      </c>
      <c r="M297" s="91">
        <v>0</v>
      </c>
      <c r="N297" s="91"/>
      <c r="O297" s="91">
        <v>283799596</v>
      </c>
      <c r="P297" s="91">
        <v>283799596</v>
      </c>
      <c r="Q297" s="87" t="s">
        <v>706</v>
      </c>
      <c r="R297" s="87" t="s">
        <v>707</v>
      </c>
      <c r="S297" s="88" t="s">
        <v>681</v>
      </c>
      <c r="T297">
        <f t="shared" si="4"/>
        <v>10</v>
      </c>
    </row>
    <row r="298" spans="1:20" ht="45" x14ac:dyDescent="0.25">
      <c r="A298" s="87">
        <v>297</v>
      </c>
      <c r="B298" s="87" t="s">
        <v>701</v>
      </c>
      <c r="C298" s="88" t="s">
        <v>702</v>
      </c>
      <c r="D298" s="89">
        <v>258</v>
      </c>
      <c r="E298" s="90" t="s">
        <v>1076</v>
      </c>
      <c r="F298" s="87" t="s">
        <v>704</v>
      </c>
      <c r="G298" s="88" t="s">
        <v>552</v>
      </c>
      <c r="H298" s="87" t="s">
        <v>27</v>
      </c>
      <c r="I298" s="88" t="s">
        <v>26</v>
      </c>
      <c r="J298" s="88" t="s">
        <v>991</v>
      </c>
      <c r="K298" s="91">
        <v>103591969</v>
      </c>
      <c r="L298" s="91">
        <v>8287358</v>
      </c>
      <c r="M298" s="91">
        <v>0</v>
      </c>
      <c r="N298" s="91"/>
      <c r="O298" s="91">
        <v>111879327</v>
      </c>
      <c r="P298" s="91">
        <v>111879327</v>
      </c>
      <c r="Q298" s="87" t="s">
        <v>706</v>
      </c>
      <c r="R298" s="87" t="s">
        <v>707</v>
      </c>
      <c r="S298" s="88" t="s">
        <v>681</v>
      </c>
      <c r="T298">
        <f t="shared" si="4"/>
        <v>10</v>
      </c>
    </row>
    <row r="299" spans="1:20" ht="45" x14ac:dyDescent="0.25">
      <c r="A299" s="87">
        <v>298</v>
      </c>
      <c r="B299" s="87" t="s">
        <v>701</v>
      </c>
      <c r="C299" s="88" t="s">
        <v>702</v>
      </c>
      <c r="D299" s="89">
        <v>259</v>
      </c>
      <c r="E299" s="90" t="s">
        <v>1078</v>
      </c>
      <c r="F299" s="87" t="s">
        <v>704</v>
      </c>
      <c r="G299" s="88" t="s">
        <v>552</v>
      </c>
      <c r="H299" s="87" t="s">
        <v>27</v>
      </c>
      <c r="I299" s="88" t="s">
        <v>26</v>
      </c>
      <c r="J299" s="88" t="s">
        <v>991</v>
      </c>
      <c r="K299" s="91">
        <v>74022748</v>
      </c>
      <c r="L299" s="91">
        <v>5921820</v>
      </c>
      <c r="M299" s="91">
        <v>0</v>
      </c>
      <c r="N299" s="91"/>
      <c r="O299" s="91">
        <v>79944568</v>
      </c>
      <c r="P299" s="91">
        <v>79944568</v>
      </c>
      <c r="Q299" s="87" t="s">
        <v>706</v>
      </c>
      <c r="R299" s="87" t="s">
        <v>707</v>
      </c>
      <c r="S299" s="88" t="s">
        <v>681</v>
      </c>
      <c r="T299">
        <f t="shared" si="4"/>
        <v>11</v>
      </c>
    </row>
    <row r="300" spans="1:20" ht="45" x14ac:dyDescent="0.25">
      <c r="A300" s="87">
        <v>299</v>
      </c>
      <c r="B300" s="87" t="s">
        <v>701</v>
      </c>
      <c r="C300" s="88" t="s">
        <v>702</v>
      </c>
      <c r="D300" s="89">
        <v>261</v>
      </c>
      <c r="E300" s="90" t="s">
        <v>1078</v>
      </c>
      <c r="F300" s="87" t="s">
        <v>704</v>
      </c>
      <c r="G300" s="88" t="s">
        <v>552</v>
      </c>
      <c r="H300" s="87" t="s">
        <v>27</v>
      </c>
      <c r="I300" s="88" t="s">
        <v>26</v>
      </c>
      <c r="J300" s="88" t="s">
        <v>991</v>
      </c>
      <c r="K300" s="91">
        <v>271844668</v>
      </c>
      <c r="L300" s="91">
        <v>21747573</v>
      </c>
      <c r="M300" s="91">
        <v>0</v>
      </c>
      <c r="N300" s="91"/>
      <c r="O300" s="91">
        <v>293592241</v>
      </c>
      <c r="P300" s="91">
        <v>293592241</v>
      </c>
      <c r="Q300" s="87" t="s">
        <v>706</v>
      </c>
      <c r="R300" s="87" t="s">
        <v>707</v>
      </c>
      <c r="S300" s="88" t="s">
        <v>681</v>
      </c>
      <c r="T300">
        <f t="shared" si="4"/>
        <v>11</v>
      </c>
    </row>
    <row r="301" spans="1:20" ht="45" x14ac:dyDescent="0.25">
      <c r="A301" s="87">
        <v>300</v>
      </c>
      <c r="B301" s="87" t="s">
        <v>701</v>
      </c>
      <c r="C301" s="88" t="s">
        <v>702</v>
      </c>
      <c r="D301" s="89">
        <v>262</v>
      </c>
      <c r="E301" s="90" t="s">
        <v>1081</v>
      </c>
      <c r="F301" s="87" t="s">
        <v>704</v>
      </c>
      <c r="G301" s="88" t="s">
        <v>552</v>
      </c>
      <c r="H301" s="87" t="s">
        <v>27</v>
      </c>
      <c r="I301" s="88" t="s">
        <v>26</v>
      </c>
      <c r="J301" s="88" t="s">
        <v>991</v>
      </c>
      <c r="K301" s="91">
        <v>101530874</v>
      </c>
      <c r="L301" s="91">
        <v>8122470</v>
      </c>
      <c r="M301" s="91">
        <v>0</v>
      </c>
      <c r="N301" s="91"/>
      <c r="O301" s="91">
        <v>109653344</v>
      </c>
      <c r="P301" s="91">
        <v>109653344</v>
      </c>
      <c r="Q301" s="87" t="s">
        <v>706</v>
      </c>
      <c r="R301" s="87" t="s">
        <v>707</v>
      </c>
      <c r="S301" s="88" t="s">
        <v>681</v>
      </c>
      <c r="T301">
        <f t="shared" si="4"/>
        <v>11</v>
      </c>
    </row>
    <row r="302" spans="1:20" ht="45" x14ac:dyDescent="0.25">
      <c r="A302" s="87">
        <v>301</v>
      </c>
      <c r="B302" s="87" t="s">
        <v>701</v>
      </c>
      <c r="C302" s="88" t="s">
        <v>702</v>
      </c>
      <c r="D302" s="89">
        <v>263</v>
      </c>
      <c r="E302" s="90" t="s">
        <v>1081</v>
      </c>
      <c r="F302" s="87" t="s">
        <v>704</v>
      </c>
      <c r="G302" s="88" t="s">
        <v>552</v>
      </c>
      <c r="H302" s="87" t="s">
        <v>27</v>
      </c>
      <c r="I302" s="88" t="s">
        <v>26</v>
      </c>
      <c r="J302" s="88" t="s">
        <v>991</v>
      </c>
      <c r="K302" s="91">
        <v>225068592</v>
      </c>
      <c r="L302" s="91">
        <v>18005487</v>
      </c>
      <c r="M302" s="91">
        <v>0</v>
      </c>
      <c r="N302" s="91"/>
      <c r="O302" s="91">
        <v>243074079</v>
      </c>
      <c r="P302" s="91">
        <v>243074079</v>
      </c>
      <c r="Q302" s="87" t="s">
        <v>706</v>
      </c>
      <c r="R302" s="87" t="s">
        <v>707</v>
      </c>
      <c r="S302" s="88" t="s">
        <v>681</v>
      </c>
      <c r="T302">
        <f t="shared" si="4"/>
        <v>11</v>
      </c>
    </row>
    <row r="303" spans="1:20" ht="45" x14ac:dyDescent="0.25">
      <c r="A303" s="87">
        <v>302</v>
      </c>
      <c r="B303" s="87" t="s">
        <v>701</v>
      </c>
      <c r="C303" s="88" t="s">
        <v>702</v>
      </c>
      <c r="D303" s="89">
        <v>264</v>
      </c>
      <c r="E303" s="90" t="s">
        <v>1083</v>
      </c>
      <c r="F303" s="87" t="s">
        <v>704</v>
      </c>
      <c r="G303" s="88" t="s">
        <v>552</v>
      </c>
      <c r="H303" s="87" t="s">
        <v>27</v>
      </c>
      <c r="I303" s="88" t="s">
        <v>26</v>
      </c>
      <c r="J303" s="88" t="s">
        <v>991</v>
      </c>
      <c r="K303" s="91">
        <v>93306552</v>
      </c>
      <c r="L303" s="91">
        <v>7464524</v>
      </c>
      <c r="M303" s="91">
        <v>0</v>
      </c>
      <c r="N303" s="91"/>
      <c r="O303" s="91">
        <v>100771076</v>
      </c>
      <c r="P303" s="91">
        <v>100771076</v>
      </c>
      <c r="Q303" s="87" t="s">
        <v>706</v>
      </c>
      <c r="R303" s="87" t="s">
        <v>707</v>
      </c>
      <c r="S303" s="88" t="s">
        <v>681</v>
      </c>
      <c r="T303">
        <f t="shared" si="4"/>
        <v>11</v>
      </c>
    </row>
    <row r="304" spans="1:20" ht="45" x14ac:dyDescent="0.25">
      <c r="A304" s="87">
        <v>303</v>
      </c>
      <c r="B304" s="87" t="s">
        <v>701</v>
      </c>
      <c r="C304" s="88" t="s">
        <v>702</v>
      </c>
      <c r="D304" s="89">
        <v>265</v>
      </c>
      <c r="E304" s="90" t="s">
        <v>1083</v>
      </c>
      <c r="F304" s="87" t="s">
        <v>704</v>
      </c>
      <c r="G304" s="88" t="s">
        <v>552</v>
      </c>
      <c r="H304" s="87" t="s">
        <v>27</v>
      </c>
      <c r="I304" s="88" t="s">
        <v>26</v>
      </c>
      <c r="J304" s="88" t="s">
        <v>991</v>
      </c>
      <c r="K304" s="91">
        <v>230616407</v>
      </c>
      <c r="L304" s="91">
        <v>18449313</v>
      </c>
      <c r="M304" s="91">
        <v>0</v>
      </c>
      <c r="N304" s="91"/>
      <c r="O304" s="91">
        <v>249065720</v>
      </c>
      <c r="P304" s="91">
        <v>249065720</v>
      </c>
      <c r="Q304" s="87" t="s">
        <v>706</v>
      </c>
      <c r="R304" s="87" t="s">
        <v>707</v>
      </c>
      <c r="S304" s="88" t="s">
        <v>681</v>
      </c>
      <c r="T304">
        <f t="shared" si="4"/>
        <v>11</v>
      </c>
    </row>
    <row r="305" spans="1:20" ht="45" x14ac:dyDescent="0.25">
      <c r="A305" s="87">
        <v>304</v>
      </c>
      <c r="B305" s="87" t="s">
        <v>701</v>
      </c>
      <c r="C305" s="88" t="s">
        <v>702</v>
      </c>
      <c r="D305" s="89">
        <v>266</v>
      </c>
      <c r="E305" s="90" t="s">
        <v>1085</v>
      </c>
      <c r="F305" s="87" t="s">
        <v>704</v>
      </c>
      <c r="G305" s="88" t="s">
        <v>552</v>
      </c>
      <c r="H305" s="87" t="s">
        <v>27</v>
      </c>
      <c r="I305" s="88" t="s">
        <v>26</v>
      </c>
      <c r="J305" s="88" t="s">
        <v>991</v>
      </c>
      <c r="K305" s="91">
        <v>88307564</v>
      </c>
      <c r="L305" s="91">
        <v>7064605</v>
      </c>
      <c r="M305" s="91">
        <v>0</v>
      </c>
      <c r="N305" s="91"/>
      <c r="O305" s="91">
        <v>95372169</v>
      </c>
      <c r="P305" s="91">
        <v>95372169</v>
      </c>
      <c r="Q305" s="87" t="s">
        <v>706</v>
      </c>
      <c r="R305" s="87" t="s">
        <v>707</v>
      </c>
      <c r="S305" s="88" t="s">
        <v>681</v>
      </c>
      <c r="T305">
        <f t="shared" si="4"/>
        <v>11</v>
      </c>
    </row>
    <row r="306" spans="1:20" ht="45" x14ac:dyDescent="0.25">
      <c r="A306" s="87">
        <v>305</v>
      </c>
      <c r="B306" s="87" t="s">
        <v>701</v>
      </c>
      <c r="C306" s="88" t="s">
        <v>702</v>
      </c>
      <c r="D306" s="89">
        <v>267</v>
      </c>
      <c r="E306" s="90" t="s">
        <v>1085</v>
      </c>
      <c r="F306" s="87" t="s">
        <v>704</v>
      </c>
      <c r="G306" s="88" t="s">
        <v>552</v>
      </c>
      <c r="H306" s="87" t="s">
        <v>27</v>
      </c>
      <c r="I306" s="88" t="s">
        <v>26</v>
      </c>
      <c r="J306" s="88" t="s">
        <v>991</v>
      </c>
      <c r="K306" s="91">
        <v>210313576</v>
      </c>
      <c r="L306" s="91">
        <v>16825086</v>
      </c>
      <c r="M306" s="91">
        <v>0</v>
      </c>
      <c r="N306" s="91"/>
      <c r="O306" s="91">
        <v>227138662</v>
      </c>
      <c r="P306" s="91">
        <v>227138662</v>
      </c>
      <c r="Q306" s="87" t="s">
        <v>706</v>
      </c>
      <c r="R306" s="87" t="s">
        <v>707</v>
      </c>
      <c r="S306" s="88" t="s">
        <v>681</v>
      </c>
      <c r="T306">
        <f t="shared" si="4"/>
        <v>11</v>
      </c>
    </row>
    <row r="307" spans="1:20" ht="45" x14ac:dyDescent="0.25">
      <c r="A307" s="87">
        <v>306</v>
      </c>
      <c r="B307" s="87" t="s">
        <v>701</v>
      </c>
      <c r="C307" s="88" t="s">
        <v>702</v>
      </c>
      <c r="D307" s="89">
        <v>269</v>
      </c>
      <c r="E307" s="90" t="s">
        <v>1088</v>
      </c>
      <c r="F307" s="87" t="s">
        <v>704</v>
      </c>
      <c r="G307" s="88" t="s">
        <v>552</v>
      </c>
      <c r="H307" s="87" t="s">
        <v>27</v>
      </c>
      <c r="I307" s="88" t="s">
        <v>26</v>
      </c>
      <c r="J307" s="88" t="s">
        <v>991</v>
      </c>
      <c r="K307" s="91">
        <v>89378144</v>
      </c>
      <c r="L307" s="91">
        <v>7150252</v>
      </c>
      <c r="M307" s="91">
        <v>0</v>
      </c>
      <c r="N307" s="91"/>
      <c r="O307" s="91">
        <v>96528396</v>
      </c>
      <c r="P307" s="91">
        <v>96528396</v>
      </c>
      <c r="Q307" s="87" t="s">
        <v>706</v>
      </c>
      <c r="R307" s="87" t="s">
        <v>707</v>
      </c>
      <c r="S307" s="88" t="s">
        <v>681</v>
      </c>
      <c r="T307">
        <f t="shared" si="4"/>
        <v>11</v>
      </c>
    </row>
    <row r="308" spans="1:20" ht="45" x14ac:dyDescent="0.25">
      <c r="A308" s="87">
        <v>307</v>
      </c>
      <c r="B308" s="87" t="s">
        <v>701</v>
      </c>
      <c r="C308" s="88" t="s">
        <v>702</v>
      </c>
      <c r="D308" s="89">
        <v>270</v>
      </c>
      <c r="E308" s="90" t="s">
        <v>1089</v>
      </c>
      <c r="F308" s="87" t="s">
        <v>704</v>
      </c>
      <c r="G308" s="88" t="s">
        <v>552</v>
      </c>
      <c r="H308" s="87" t="s">
        <v>27</v>
      </c>
      <c r="I308" s="88" t="s">
        <v>26</v>
      </c>
      <c r="J308" s="88" t="s">
        <v>991</v>
      </c>
      <c r="K308" s="91">
        <v>114719492</v>
      </c>
      <c r="L308" s="91">
        <v>9177559</v>
      </c>
      <c r="M308" s="91">
        <v>0</v>
      </c>
      <c r="N308" s="91"/>
      <c r="O308" s="91">
        <v>123897051</v>
      </c>
      <c r="P308" s="91">
        <v>123897051</v>
      </c>
      <c r="Q308" s="87" t="s">
        <v>706</v>
      </c>
      <c r="R308" s="87" t="s">
        <v>707</v>
      </c>
      <c r="S308" s="88" t="s">
        <v>681</v>
      </c>
      <c r="T308">
        <f t="shared" si="4"/>
        <v>11</v>
      </c>
    </row>
    <row r="309" spans="1:20" ht="45" x14ac:dyDescent="0.25">
      <c r="A309" s="87">
        <v>308</v>
      </c>
      <c r="B309" s="87" t="s">
        <v>701</v>
      </c>
      <c r="C309" s="88" t="s">
        <v>702</v>
      </c>
      <c r="D309" s="89">
        <v>271</v>
      </c>
      <c r="E309" s="90" t="s">
        <v>1089</v>
      </c>
      <c r="F309" s="87" t="s">
        <v>704</v>
      </c>
      <c r="G309" s="88" t="s">
        <v>552</v>
      </c>
      <c r="H309" s="87" t="s">
        <v>27</v>
      </c>
      <c r="I309" s="88" t="s">
        <v>26</v>
      </c>
      <c r="J309" s="88" t="s">
        <v>991</v>
      </c>
      <c r="K309" s="91">
        <v>219036573</v>
      </c>
      <c r="L309" s="91">
        <v>17522926</v>
      </c>
      <c r="M309" s="91">
        <v>0</v>
      </c>
      <c r="N309" s="91"/>
      <c r="O309" s="91">
        <v>236559499</v>
      </c>
      <c r="P309" s="91">
        <v>236559499</v>
      </c>
      <c r="Q309" s="87" t="s">
        <v>706</v>
      </c>
      <c r="R309" s="87" t="s">
        <v>707</v>
      </c>
      <c r="S309" s="88" t="s">
        <v>681</v>
      </c>
      <c r="T309">
        <f t="shared" si="4"/>
        <v>11</v>
      </c>
    </row>
    <row r="310" spans="1:20" ht="45" x14ac:dyDescent="0.25">
      <c r="A310" s="87">
        <v>309</v>
      </c>
      <c r="B310" s="87" t="s">
        <v>701</v>
      </c>
      <c r="C310" s="88" t="s">
        <v>702</v>
      </c>
      <c r="D310" s="89">
        <v>272</v>
      </c>
      <c r="E310" s="90" t="s">
        <v>1092</v>
      </c>
      <c r="F310" s="87" t="s">
        <v>704</v>
      </c>
      <c r="G310" s="88" t="s">
        <v>552</v>
      </c>
      <c r="H310" s="87" t="s">
        <v>27</v>
      </c>
      <c r="I310" s="88" t="s">
        <v>26</v>
      </c>
      <c r="J310" s="88" t="s">
        <v>991</v>
      </c>
      <c r="K310" s="91">
        <v>108258064</v>
      </c>
      <c r="L310" s="91">
        <v>8660645</v>
      </c>
      <c r="M310" s="91">
        <v>0</v>
      </c>
      <c r="N310" s="91"/>
      <c r="O310" s="91">
        <v>116918709</v>
      </c>
      <c r="P310" s="91">
        <v>116918709</v>
      </c>
      <c r="Q310" s="87" t="s">
        <v>706</v>
      </c>
      <c r="R310" s="87" t="s">
        <v>707</v>
      </c>
      <c r="S310" s="88" t="s">
        <v>681</v>
      </c>
      <c r="T310">
        <f t="shared" si="4"/>
        <v>11</v>
      </c>
    </row>
    <row r="311" spans="1:20" ht="45" x14ac:dyDescent="0.25">
      <c r="A311" s="87">
        <v>310</v>
      </c>
      <c r="B311" s="87" t="s">
        <v>701</v>
      </c>
      <c r="C311" s="88" t="s">
        <v>702</v>
      </c>
      <c r="D311" s="89">
        <v>273</v>
      </c>
      <c r="E311" s="90" t="s">
        <v>1092</v>
      </c>
      <c r="F311" s="87" t="s">
        <v>704</v>
      </c>
      <c r="G311" s="88" t="s">
        <v>552</v>
      </c>
      <c r="H311" s="87" t="s">
        <v>27</v>
      </c>
      <c r="I311" s="88" t="s">
        <v>26</v>
      </c>
      <c r="J311" s="88" t="s">
        <v>991</v>
      </c>
      <c r="K311" s="91">
        <v>227633682</v>
      </c>
      <c r="L311" s="91">
        <v>18210695</v>
      </c>
      <c r="M311" s="91">
        <v>0</v>
      </c>
      <c r="N311" s="91"/>
      <c r="O311" s="91">
        <v>245844377</v>
      </c>
      <c r="P311" s="91">
        <v>245844377</v>
      </c>
      <c r="Q311" s="87" t="s">
        <v>706</v>
      </c>
      <c r="R311" s="87" t="s">
        <v>707</v>
      </c>
      <c r="S311" s="88" t="s">
        <v>681</v>
      </c>
      <c r="T311">
        <f t="shared" si="4"/>
        <v>11</v>
      </c>
    </row>
    <row r="312" spans="1:20" ht="45" x14ac:dyDescent="0.25">
      <c r="A312" s="87">
        <v>311</v>
      </c>
      <c r="B312" s="87" t="s">
        <v>701</v>
      </c>
      <c r="C312" s="88" t="s">
        <v>702</v>
      </c>
      <c r="D312" s="89">
        <v>274</v>
      </c>
      <c r="E312" s="90" t="s">
        <v>1094</v>
      </c>
      <c r="F312" s="87" t="s">
        <v>704</v>
      </c>
      <c r="G312" s="88" t="s">
        <v>552</v>
      </c>
      <c r="H312" s="87" t="s">
        <v>27</v>
      </c>
      <c r="I312" s="88" t="s">
        <v>26</v>
      </c>
      <c r="J312" s="88" t="s">
        <v>991</v>
      </c>
      <c r="K312" s="91">
        <v>106014630</v>
      </c>
      <c r="L312" s="91">
        <v>8481170</v>
      </c>
      <c r="M312" s="91">
        <v>0</v>
      </c>
      <c r="N312" s="91"/>
      <c r="O312" s="91">
        <v>114495800</v>
      </c>
      <c r="P312" s="91">
        <v>114495800</v>
      </c>
      <c r="Q312" s="87" t="s">
        <v>706</v>
      </c>
      <c r="R312" s="87" t="s">
        <v>707</v>
      </c>
      <c r="S312" s="88" t="s">
        <v>681</v>
      </c>
      <c r="T312">
        <f t="shared" si="4"/>
        <v>11</v>
      </c>
    </row>
    <row r="313" spans="1:20" ht="45" x14ac:dyDescent="0.25">
      <c r="A313" s="87">
        <v>312</v>
      </c>
      <c r="B313" s="87" t="s">
        <v>701</v>
      </c>
      <c r="C313" s="88" t="s">
        <v>702</v>
      </c>
      <c r="D313" s="89">
        <v>275</v>
      </c>
      <c r="E313" s="90" t="s">
        <v>1094</v>
      </c>
      <c r="F313" s="87" t="s">
        <v>704</v>
      </c>
      <c r="G313" s="88" t="s">
        <v>552</v>
      </c>
      <c r="H313" s="87" t="s">
        <v>27</v>
      </c>
      <c r="I313" s="88" t="s">
        <v>26</v>
      </c>
      <c r="J313" s="88" t="s">
        <v>991</v>
      </c>
      <c r="K313" s="91">
        <v>217953830</v>
      </c>
      <c r="L313" s="91">
        <v>17436306</v>
      </c>
      <c r="M313" s="91">
        <v>0</v>
      </c>
      <c r="N313" s="91"/>
      <c r="O313" s="91">
        <v>235390136</v>
      </c>
      <c r="P313" s="91">
        <v>235390136</v>
      </c>
      <c r="Q313" s="87" t="s">
        <v>706</v>
      </c>
      <c r="R313" s="87" t="s">
        <v>707</v>
      </c>
      <c r="S313" s="88" t="s">
        <v>681</v>
      </c>
      <c r="T313">
        <f t="shared" si="4"/>
        <v>11</v>
      </c>
    </row>
    <row r="314" spans="1:20" ht="45" x14ac:dyDescent="0.25">
      <c r="A314" s="87">
        <v>313</v>
      </c>
      <c r="B314" s="87" t="s">
        <v>701</v>
      </c>
      <c r="C314" s="88" t="s">
        <v>702</v>
      </c>
      <c r="D314" s="89">
        <v>276</v>
      </c>
      <c r="E314" s="90" t="s">
        <v>1096</v>
      </c>
      <c r="F314" s="87" t="s">
        <v>704</v>
      </c>
      <c r="G314" s="88" t="s">
        <v>552</v>
      </c>
      <c r="H314" s="87" t="s">
        <v>27</v>
      </c>
      <c r="I314" s="88" t="s">
        <v>26</v>
      </c>
      <c r="J314" s="88" t="s">
        <v>991</v>
      </c>
      <c r="K314" s="91">
        <v>85247712</v>
      </c>
      <c r="L314" s="91">
        <v>6819817</v>
      </c>
      <c r="M314" s="91">
        <v>0</v>
      </c>
      <c r="N314" s="91"/>
      <c r="O314" s="91">
        <v>92067529</v>
      </c>
      <c r="P314" s="91">
        <v>92067529</v>
      </c>
      <c r="Q314" s="87" t="s">
        <v>706</v>
      </c>
      <c r="R314" s="87" t="s">
        <v>707</v>
      </c>
      <c r="S314" s="88" t="s">
        <v>681</v>
      </c>
      <c r="T314">
        <f t="shared" si="4"/>
        <v>11</v>
      </c>
    </row>
    <row r="315" spans="1:20" ht="45" x14ac:dyDescent="0.25">
      <c r="A315" s="87">
        <v>314</v>
      </c>
      <c r="B315" s="87" t="s">
        <v>701</v>
      </c>
      <c r="C315" s="88" t="s">
        <v>702</v>
      </c>
      <c r="D315" s="89">
        <v>277</v>
      </c>
      <c r="E315" s="90" t="s">
        <v>1096</v>
      </c>
      <c r="F315" s="87" t="s">
        <v>704</v>
      </c>
      <c r="G315" s="88" t="s">
        <v>552</v>
      </c>
      <c r="H315" s="87" t="s">
        <v>27</v>
      </c>
      <c r="I315" s="88" t="s">
        <v>26</v>
      </c>
      <c r="J315" s="88" t="s">
        <v>991</v>
      </c>
      <c r="K315" s="91">
        <v>219102433</v>
      </c>
      <c r="L315" s="91">
        <v>17528195</v>
      </c>
      <c r="M315" s="91">
        <v>0</v>
      </c>
      <c r="N315" s="91"/>
      <c r="O315" s="91">
        <v>236630628</v>
      </c>
      <c r="P315" s="91">
        <v>236630628</v>
      </c>
      <c r="Q315" s="87" t="s">
        <v>706</v>
      </c>
      <c r="R315" s="87" t="s">
        <v>707</v>
      </c>
      <c r="S315" s="88" t="s">
        <v>681</v>
      </c>
      <c r="T315">
        <f t="shared" si="4"/>
        <v>11</v>
      </c>
    </row>
    <row r="316" spans="1:20" ht="45" x14ac:dyDescent="0.25">
      <c r="A316" s="87">
        <v>315</v>
      </c>
      <c r="B316" s="87" t="s">
        <v>701</v>
      </c>
      <c r="C316" s="88" t="s">
        <v>702</v>
      </c>
      <c r="D316" s="89">
        <v>278</v>
      </c>
      <c r="E316" s="90" t="s">
        <v>1099</v>
      </c>
      <c r="F316" s="87" t="s">
        <v>704</v>
      </c>
      <c r="G316" s="88" t="s">
        <v>552</v>
      </c>
      <c r="H316" s="87" t="s">
        <v>27</v>
      </c>
      <c r="I316" s="88" t="s">
        <v>26</v>
      </c>
      <c r="J316" s="88" t="s">
        <v>991</v>
      </c>
      <c r="K316" s="91">
        <v>104023568</v>
      </c>
      <c r="L316" s="91">
        <v>8321885</v>
      </c>
      <c r="M316" s="91">
        <v>0</v>
      </c>
      <c r="N316" s="91"/>
      <c r="O316" s="91">
        <v>112345453</v>
      </c>
      <c r="P316" s="91">
        <v>112345453</v>
      </c>
      <c r="Q316" s="87" t="s">
        <v>706</v>
      </c>
      <c r="R316" s="87" t="s">
        <v>707</v>
      </c>
      <c r="S316" s="88" t="s">
        <v>681</v>
      </c>
      <c r="T316">
        <f t="shared" si="4"/>
        <v>11</v>
      </c>
    </row>
    <row r="317" spans="1:20" ht="45" x14ac:dyDescent="0.25">
      <c r="A317" s="87">
        <v>316</v>
      </c>
      <c r="B317" s="87" t="s">
        <v>701</v>
      </c>
      <c r="C317" s="88" t="s">
        <v>702</v>
      </c>
      <c r="D317" s="89">
        <v>279</v>
      </c>
      <c r="E317" s="90" t="s">
        <v>1100</v>
      </c>
      <c r="F317" s="87" t="s">
        <v>704</v>
      </c>
      <c r="G317" s="88" t="s">
        <v>552</v>
      </c>
      <c r="H317" s="87" t="s">
        <v>27</v>
      </c>
      <c r="I317" s="88" t="s">
        <v>26</v>
      </c>
      <c r="J317" s="88" t="s">
        <v>991</v>
      </c>
      <c r="K317" s="91">
        <v>108525502</v>
      </c>
      <c r="L317" s="91">
        <v>8682040</v>
      </c>
      <c r="M317" s="91">
        <v>0</v>
      </c>
      <c r="N317" s="91"/>
      <c r="O317" s="91">
        <v>117207542</v>
      </c>
      <c r="P317" s="91">
        <v>117207542</v>
      </c>
      <c r="Q317" s="87" t="s">
        <v>706</v>
      </c>
      <c r="R317" s="87" t="s">
        <v>707</v>
      </c>
      <c r="S317" s="88" t="s">
        <v>681</v>
      </c>
      <c r="T317">
        <f t="shared" si="4"/>
        <v>11</v>
      </c>
    </row>
    <row r="318" spans="1:20" ht="45" x14ac:dyDescent="0.25">
      <c r="A318" s="87">
        <v>317</v>
      </c>
      <c r="B318" s="87" t="s">
        <v>701</v>
      </c>
      <c r="C318" s="88" t="s">
        <v>702</v>
      </c>
      <c r="D318" s="89">
        <v>280</v>
      </c>
      <c r="E318" s="90" t="s">
        <v>1102</v>
      </c>
      <c r="F318" s="87" t="s">
        <v>704</v>
      </c>
      <c r="G318" s="88" t="s">
        <v>552</v>
      </c>
      <c r="H318" s="87" t="s">
        <v>27</v>
      </c>
      <c r="I318" s="88" t="s">
        <v>26</v>
      </c>
      <c r="J318" s="88" t="s">
        <v>991</v>
      </c>
      <c r="K318" s="91">
        <v>111127213</v>
      </c>
      <c r="L318" s="91">
        <v>8890177</v>
      </c>
      <c r="M318" s="91">
        <v>0</v>
      </c>
      <c r="N318" s="91"/>
      <c r="O318" s="91">
        <v>120017390</v>
      </c>
      <c r="P318" s="91">
        <v>120017390</v>
      </c>
      <c r="Q318" s="87" t="s">
        <v>706</v>
      </c>
      <c r="R318" s="87" t="s">
        <v>707</v>
      </c>
      <c r="S318" s="88" t="s">
        <v>681</v>
      </c>
      <c r="T318">
        <f t="shared" si="4"/>
        <v>11</v>
      </c>
    </row>
    <row r="319" spans="1:20" ht="45" x14ac:dyDescent="0.25">
      <c r="A319" s="87">
        <v>318</v>
      </c>
      <c r="B319" s="87" t="s">
        <v>701</v>
      </c>
      <c r="C319" s="88" t="s">
        <v>702</v>
      </c>
      <c r="D319" s="89">
        <v>281</v>
      </c>
      <c r="E319" s="90" t="s">
        <v>1102</v>
      </c>
      <c r="F319" s="87" t="s">
        <v>704</v>
      </c>
      <c r="G319" s="88" t="s">
        <v>552</v>
      </c>
      <c r="H319" s="87" t="s">
        <v>27</v>
      </c>
      <c r="I319" s="88" t="s">
        <v>26</v>
      </c>
      <c r="J319" s="88" t="s">
        <v>991</v>
      </c>
      <c r="K319" s="91">
        <v>238612522</v>
      </c>
      <c r="L319" s="91">
        <v>19089002</v>
      </c>
      <c r="M319" s="91">
        <v>0</v>
      </c>
      <c r="N319" s="91"/>
      <c r="O319" s="91">
        <v>257701524</v>
      </c>
      <c r="P319" s="91">
        <v>257701524</v>
      </c>
      <c r="Q319" s="87" t="s">
        <v>706</v>
      </c>
      <c r="R319" s="87" t="s">
        <v>707</v>
      </c>
      <c r="S319" s="88" t="s">
        <v>681</v>
      </c>
      <c r="T319">
        <f t="shared" si="4"/>
        <v>11</v>
      </c>
    </row>
    <row r="320" spans="1:20" ht="45" x14ac:dyDescent="0.25">
      <c r="A320" s="87">
        <v>319</v>
      </c>
      <c r="B320" s="87" t="s">
        <v>701</v>
      </c>
      <c r="C320" s="88" t="s">
        <v>702</v>
      </c>
      <c r="D320" s="89">
        <v>282</v>
      </c>
      <c r="E320" s="90" t="s">
        <v>1104</v>
      </c>
      <c r="F320" s="87" t="s">
        <v>704</v>
      </c>
      <c r="G320" s="88" t="s">
        <v>552</v>
      </c>
      <c r="H320" s="87" t="s">
        <v>27</v>
      </c>
      <c r="I320" s="88" t="s">
        <v>26</v>
      </c>
      <c r="J320" s="88" t="s">
        <v>991</v>
      </c>
      <c r="K320" s="91">
        <v>96887300</v>
      </c>
      <c r="L320" s="91">
        <v>7750984</v>
      </c>
      <c r="M320" s="91">
        <v>0</v>
      </c>
      <c r="N320" s="91"/>
      <c r="O320" s="91">
        <v>104638284</v>
      </c>
      <c r="P320" s="91">
        <v>104638284</v>
      </c>
      <c r="Q320" s="87" t="s">
        <v>706</v>
      </c>
      <c r="R320" s="87" t="s">
        <v>707</v>
      </c>
      <c r="S320" s="88" t="s">
        <v>681</v>
      </c>
      <c r="T320">
        <f t="shared" si="4"/>
        <v>11</v>
      </c>
    </row>
    <row r="321" spans="1:20" ht="45" x14ac:dyDescent="0.25">
      <c r="A321" s="87">
        <v>320</v>
      </c>
      <c r="B321" s="87" t="s">
        <v>701</v>
      </c>
      <c r="C321" s="88" t="s">
        <v>702</v>
      </c>
      <c r="D321" s="89">
        <v>283</v>
      </c>
      <c r="E321" s="90" t="s">
        <v>1104</v>
      </c>
      <c r="F321" s="87" t="s">
        <v>704</v>
      </c>
      <c r="G321" s="88" t="s">
        <v>552</v>
      </c>
      <c r="H321" s="87" t="s">
        <v>27</v>
      </c>
      <c r="I321" s="88" t="s">
        <v>26</v>
      </c>
      <c r="J321" s="88" t="s">
        <v>991</v>
      </c>
      <c r="K321" s="91">
        <v>247597068</v>
      </c>
      <c r="L321" s="91">
        <v>19807765</v>
      </c>
      <c r="M321" s="91">
        <v>0</v>
      </c>
      <c r="N321" s="91"/>
      <c r="O321" s="91">
        <v>267404833</v>
      </c>
      <c r="P321" s="91">
        <v>267404833</v>
      </c>
      <c r="Q321" s="87" t="s">
        <v>706</v>
      </c>
      <c r="R321" s="87" t="s">
        <v>707</v>
      </c>
      <c r="S321" s="88" t="s">
        <v>681</v>
      </c>
      <c r="T321">
        <f t="shared" si="4"/>
        <v>11</v>
      </c>
    </row>
    <row r="322" spans="1:20" ht="45" x14ac:dyDescent="0.25">
      <c r="A322" s="87">
        <v>321</v>
      </c>
      <c r="B322" s="87" t="s">
        <v>701</v>
      </c>
      <c r="C322" s="88" t="s">
        <v>702</v>
      </c>
      <c r="D322" s="89">
        <v>284</v>
      </c>
      <c r="E322" s="90" t="s">
        <v>1107</v>
      </c>
      <c r="F322" s="87" t="s">
        <v>704</v>
      </c>
      <c r="G322" s="88" t="s">
        <v>552</v>
      </c>
      <c r="H322" s="87" t="s">
        <v>27</v>
      </c>
      <c r="I322" s="88" t="s">
        <v>26</v>
      </c>
      <c r="J322" s="88" t="s">
        <v>991</v>
      </c>
      <c r="K322" s="91">
        <v>53167280</v>
      </c>
      <c r="L322" s="91">
        <v>4253382</v>
      </c>
      <c r="M322" s="91">
        <v>0</v>
      </c>
      <c r="N322" s="91"/>
      <c r="O322" s="91">
        <v>57420662</v>
      </c>
      <c r="P322" s="91">
        <v>57420662</v>
      </c>
      <c r="Q322" s="87" t="s">
        <v>706</v>
      </c>
      <c r="R322" s="87" t="s">
        <v>707</v>
      </c>
      <c r="S322" s="88" t="s">
        <v>681</v>
      </c>
      <c r="T322">
        <f t="shared" si="4"/>
        <v>11</v>
      </c>
    </row>
    <row r="323" spans="1:20" ht="45" x14ac:dyDescent="0.25">
      <c r="A323" s="87">
        <v>322</v>
      </c>
      <c r="B323" s="87" t="s">
        <v>701</v>
      </c>
      <c r="C323" s="88" t="s">
        <v>702</v>
      </c>
      <c r="D323" s="89">
        <v>285</v>
      </c>
      <c r="E323" s="90" t="s">
        <v>1107</v>
      </c>
      <c r="F323" s="87" t="s">
        <v>704</v>
      </c>
      <c r="G323" s="88" t="s">
        <v>552</v>
      </c>
      <c r="H323" s="87" t="s">
        <v>27</v>
      </c>
      <c r="I323" s="88" t="s">
        <v>26</v>
      </c>
      <c r="J323" s="88" t="s">
        <v>991</v>
      </c>
      <c r="K323" s="91">
        <v>96100044</v>
      </c>
      <c r="L323" s="91">
        <v>7688004</v>
      </c>
      <c r="M323" s="91">
        <v>0</v>
      </c>
      <c r="N323" s="91"/>
      <c r="O323" s="91">
        <v>103788048</v>
      </c>
      <c r="P323" s="91">
        <v>103788048</v>
      </c>
      <c r="Q323" s="87" t="s">
        <v>706</v>
      </c>
      <c r="R323" s="87" t="s">
        <v>707</v>
      </c>
      <c r="S323" s="88" t="s">
        <v>681</v>
      </c>
      <c r="T323">
        <f t="shared" ref="T323:T386" si="5">MONTH(E323)</f>
        <v>11</v>
      </c>
    </row>
    <row r="324" spans="1:20" ht="45" x14ac:dyDescent="0.25">
      <c r="A324" s="87">
        <v>323</v>
      </c>
      <c r="B324" s="87" t="s">
        <v>701</v>
      </c>
      <c r="C324" s="88" t="s">
        <v>702</v>
      </c>
      <c r="D324" s="89">
        <v>286</v>
      </c>
      <c r="E324" s="90" t="s">
        <v>1107</v>
      </c>
      <c r="F324" s="87" t="s">
        <v>704</v>
      </c>
      <c r="G324" s="88" t="s">
        <v>552</v>
      </c>
      <c r="H324" s="87" t="s">
        <v>27</v>
      </c>
      <c r="I324" s="88" t="s">
        <v>26</v>
      </c>
      <c r="J324" s="88" t="s">
        <v>991</v>
      </c>
      <c r="K324" s="91">
        <v>219226768</v>
      </c>
      <c r="L324" s="91">
        <v>17538141</v>
      </c>
      <c r="M324" s="91">
        <v>0</v>
      </c>
      <c r="N324" s="91"/>
      <c r="O324" s="91">
        <v>236764909</v>
      </c>
      <c r="P324" s="91">
        <v>236764909</v>
      </c>
      <c r="Q324" s="87" t="s">
        <v>706</v>
      </c>
      <c r="R324" s="87" t="s">
        <v>707</v>
      </c>
      <c r="S324" s="88" t="s">
        <v>681</v>
      </c>
      <c r="T324">
        <f t="shared" si="5"/>
        <v>11</v>
      </c>
    </row>
    <row r="325" spans="1:20" ht="45" x14ac:dyDescent="0.25">
      <c r="A325" s="87">
        <v>324</v>
      </c>
      <c r="B325" s="87" t="s">
        <v>701</v>
      </c>
      <c r="C325" s="88" t="s">
        <v>702</v>
      </c>
      <c r="D325" s="89">
        <v>287</v>
      </c>
      <c r="E325" s="90" t="s">
        <v>1110</v>
      </c>
      <c r="F325" s="87" t="s">
        <v>704</v>
      </c>
      <c r="G325" s="88" t="s">
        <v>552</v>
      </c>
      <c r="H325" s="87" t="s">
        <v>27</v>
      </c>
      <c r="I325" s="88" t="s">
        <v>26</v>
      </c>
      <c r="J325" s="88" t="s">
        <v>991</v>
      </c>
      <c r="K325" s="91">
        <v>94369456</v>
      </c>
      <c r="L325" s="91">
        <v>7549556</v>
      </c>
      <c r="M325" s="91">
        <v>0</v>
      </c>
      <c r="N325" s="91"/>
      <c r="O325" s="91">
        <v>101919012</v>
      </c>
      <c r="P325" s="91">
        <v>101919012</v>
      </c>
      <c r="Q325" s="87" t="s">
        <v>706</v>
      </c>
      <c r="R325" s="87" t="s">
        <v>707</v>
      </c>
      <c r="S325" s="88" t="s">
        <v>681</v>
      </c>
      <c r="T325">
        <f t="shared" si="5"/>
        <v>11</v>
      </c>
    </row>
    <row r="326" spans="1:20" ht="45" x14ac:dyDescent="0.25">
      <c r="A326" s="87">
        <v>325</v>
      </c>
      <c r="B326" s="87" t="s">
        <v>701</v>
      </c>
      <c r="C326" s="88" t="s">
        <v>702</v>
      </c>
      <c r="D326" s="89">
        <v>288</v>
      </c>
      <c r="E326" s="90" t="s">
        <v>1110</v>
      </c>
      <c r="F326" s="87" t="s">
        <v>704</v>
      </c>
      <c r="G326" s="88" t="s">
        <v>552</v>
      </c>
      <c r="H326" s="87" t="s">
        <v>27</v>
      </c>
      <c r="I326" s="88" t="s">
        <v>26</v>
      </c>
      <c r="J326" s="88" t="s">
        <v>991</v>
      </c>
      <c r="K326" s="91">
        <v>217644632</v>
      </c>
      <c r="L326" s="91">
        <v>17411571</v>
      </c>
      <c r="M326" s="91">
        <v>0</v>
      </c>
      <c r="N326" s="91"/>
      <c r="O326" s="91">
        <v>235056203</v>
      </c>
      <c r="P326" s="91">
        <v>235056203</v>
      </c>
      <c r="Q326" s="87" t="s">
        <v>706</v>
      </c>
      <c r="R326" s="87" t="s">
        <v>707</v>
      </c>
      <c r="S326" s="88" t="s">
        <v>681</v>
      </c>
      <c r="T326">
        <f t="shared" si="5"/>
        <v>11</v>
      </c>
    </row>
    <row r="327" spans="1:20" ht="45" x14ac:dyDescent="0.25">
      <c r="A327" s="87">
        <v>326</v>
      </c>
      <c r="B327" s="87" t="s">
        <v>701</v>
      </c>
      <c r="C327" s="88" t="s">
        <v>702</v>
      </c>
      <c r="D327" s="89">
        <v>289</v>
      </c>
      <c r="E327" s="90" t="s">
        <v>1112</v>
      </c>
      <c r="F327" s="87" t="s">
        <v>704</v>
      </c>
      <c r="G327" s="88" t="s">
        <v>552</v>
      </c>
      <c r="H327" s="87" t="s">
        <v>27</v>
      </c>
      <c r="I327" s="88" t="s">
        <v>26</v>
      </c>
      <c r="J327" s="88" t="s">
        <v>991</v>
      </c>
      <c r="K327" s="91">
        <v>113640819</v>
      </c>
      <c r="L327" s="91">
        <v>9091266</v>
      </c>
      <c r="M327" s="91">
        <v>0</v>
      </c>
      <c r="N327" s="91"/>
      <c r="O327" s="91">
        <v>122732085</v>
      </c>
      <c r="P327" s="91">
        <v>122732085</v>
      </c>
      <c r="Q327" s="87" t="s">
        <v>706</v>
      </c>
      <c r="R327" s="87" t="s">
        <v>707</v>
      </c>
      <c r="S327" s="88" t="s">
        <v>681</v>
      </c>
      <c r="T327">
        <f t="shared" si="5"/>
        <v>11</v>
      </c>
    </row>
    <row r="328" spans="1:20" ht="45" x14ac:dyDescent="0.25">
      <c r="A328" s="87">
        <v>327</v>
      </c>
      <c r="B328" s="87" t="s">
        <v>701</v>
      </c>
      <c r="C328" s="88" t="s">
        <v>702</v>
      </c>
      <c r="D328" s="89">
        <v>290</v>
      </c>
      <c r="E328" s="90" t="s">
        <v>1114</v>
      </c>
      <c r="F328" s="87" t="s">
        <v>704</v>
      </c>
      <c r="G328" s="88" t="s">
        <v>552</v>
      </c>
      <c r="H328" s="87" t="s">
        <v>27</v>
      </c>
      <c r="I328" s="88" t="s">
        <v>26</v>
      </c>
      <c r="J328" s="88" t="s">
        <v>991</v>
      </c>
      <c r="K328" s="91">
        <v>132471806</v>
      </c>
      <c r="L328" s="91">
        <v>10597744</v>
      </c>
      <c r="M328" s="91">
        <v>0</v>
      </c>
      <c r="N328" s="91"/>
      <c r="O328" s="91">
        <v>143069550</v>
      </c>
      <c r="P328" s="91">
        <v>143069550</v>
      </c>
      <c r="Q328" s="87" t="s">
        <v>706</v>
      </c>
      <c r="R328" s="87" t="s">
        <v>707</v>
      </c>
      <c r="S328" s="88" t="s">
        <v>681</v>
      </c>
      <c r="T328">
        <f t="shared" si="5"/>
        <v>11</v>
      </c>
    </row>
    <row r="329" spans="1:20" ht="45" x14ac:dyDescent="0.25">
      <c r="A329" s="87">
        <v>328</v>
      </c>
      <c r="B329" s="87" t="s">
        <v>701</v>
      </c>
      <c r="C329" s="88" t="s">
        <v>702</v>
      </c>
      <c r="D329" s="89">
        <v>291</v>
      </c>
      <c r="E329" s="90" t="s">
        <v>1115</v>
      </c>
      <c r="F329" s="87" t="s">
        <v>704</v>
      </c>
      <c r="G329" s="88" t="s">
        <v>552</v>
      </c>
      <c r="H329" s="87" t="s">
        <v>27</v>
      </c>
      <c r="I329" s="88" t="s">
        <v>26</v>
      </c>
      <c r="J329" s="88" t="s">
        <v>991</v>
      </c>
      <c r="K329" s="91">
        <v>106589057</v>
      </c>
      <c r="L329" s="91">
        <v>8527125</v>
      </c>
      <c r="M329" s="91">
        <v>0</v>
      </c>
      <c r="N329" s="91"/>
      <c r="O329" s="91">
        <v>115116182</v>
      </c>
      <c r="P329" s="91">
        <v>115116182</v>
      </c>
      <c r="Q329" s="87" t="s">
        <v>706</v>
      </c>
      <c r="R329" s="87" t="s">
        <v>707</v>
      </c>
      <c r="S329" s="88" t="s">
        <v>681</v>
      </c>
      <c r="T329">
        <f t="shared" si="5"/>
        <v>11</v>
      </c>
    </row>
    <row r="330" spans="1:20" ht="45" x14ac:dyDescent="0.25">
      <c r="A330" s="87">
        <v>329</v>
      </c>
      <c r="B330" s="87" t="s">
        <v>701</v>
      </c>
      <c r="C330" s="88" t="s">
        <v>702</v>
      </c>
      <c r="D330" s="89">
        <v>292</v>
      </c>
      <c r="E330" s="90" t="s">
        <v>1115</v>
      </c>
      <c r="F330" s="87" t="s">
        <v>704</v>
      </c>
      <c r="G330" s="88" t="s">
        <v>552</v>
      </c>
      <c r="H330" s="87" t="s">
        <v>27</v>
      </c>
      <c r="I330" s="88" t="s">
        <v>26</v>
      </c>
      <c r="J330" s="88" t="s">
        <v>991</v>
      </c>
      <c r="K330" s="91">
        <v>222399355</v>
      </c>
      <c r="L330" s="91">
        <v>17791948</v>
      </c>
      <c r="M330" s="91">
        <v>0</v>
      </c>
      <c r="N330" s="91"/>
      <c r="O330" s="91">
        <v>240191303</v>
      </c>
      <c r="P330" s="91">
        <v>240191303</v>
      </c>
      <c r="Q330" s="87" t="s">
        <v>706</v>
      </c>
      <c r="R330" s="87" t="s">
        <v>707</v>
      </c>
      <c r="S330" s="88" t="s">
        <v>681</v>
      </c>
      <c r="T330">
        <f t="shared" si="5"/>
        <v>11</v>
      </c>
    </row>
    <row r="331" spans="1:20" ht="45" x14ac:dyDescent="0.25">
      <c r="A331" s="87">
        <v>330</v>
      </c>
      <c r="B331" s="87" t="s">
        <v>701</v>
      </c>
      <c r="C331" s="88" t="s">
        <v>702</v>
      </c>
      <c r="D331" s="89">
        <v>293</v>
      </c>
      <c r="E331" s="90" t="s">
        <v>1118</v>
      </c>
      <c r="F331" s="87" t="s">
        <v>704</v>
      </c>
      <c r="G331" s="88" t="s">
        <v>552</v>
      </c>
      <c r="H331" s="87" t="s">
        <v>27</v>
      </c>
      <c r="I331" s="88" t="s">
        <v>26</v>
      </c>
      <c r="J331" s="88" t="s">
        <v>991</v>
      </c>
      <c r="K331" s="91">
        <v>119400932</v>
      </c>
      <c r="L331" s="91">
        <v>9552075</v>
      </c>
      <c r="M331" s="91">
        <v>0</v>
      </c>
      <c r="N331" s="91"/>
      <c r="O331" s="91">
        <v>128953007</v>
      </c>
      <c r="P331" s="91">
        <v>128953007</v>
      </c>
      <c r="Q331" s="87" t="s">
        <v>706</v>
      </c>
      <c r="R331" s="87" t="s">
        <v>707</v>
      </c>
      <c r="S331" s="88" t="s">
        <v>681</v>
      </c>
      <c r="T331">
        <f t="shared" si="5"/>
        <v>11</v>
      </c>
    </row>
    <row r="332" spans="1:20" ht="45" x14ac:dyDescent="0.25">
      <c r="A332" s="87">
        <v>331</v>
      </c>
      <c r="B332" s="87" t="s">
        <v>701</v>
      </c>
      <c r="C332" s="88" t="s">
        <v>702</v>
      </c>
      <c r="D332" s="89">
        <v>294</v>
      </c>
      <c r="E332" s="90" t="s">
        <v>1118</v>
      </c>
      <c r="F332" s="87" t="s">
        <v>704</v>
      </c>
      <c r="G332" s="88" t="s">
        <v>552</v>
      </c>
      <c r="H332" s="87" t="s">
        <v>27</v>
      </c>
      <c r="I332" s="88" t="s">
        <v>26</v>
      </c>
      <c r="J332" s="88" t="s">
        <v>991</v>
      </c>
      <c r="K332" s="91">
        <v>222865507</v>
      </c>
      <c r="L332" s="91">
        <v>17829241</v>
      </c>
      <c r="M332" s="91">
        <v>0</v>
      </c>
      <c r="N332" s="91"/>
      <c r="O332" s="91">
        <v>240694748</v>
      </c>
      <c r="P332" s="91">
        <v>240694748</v>
      </c>
      <c r="Q332" s="87" t="s">
        <v>706</v>
      </c>
      <c r="R332" s="87" t="s">
        <v>707</v>
      </c>
      <c r="S332" s="88" t="s">
        <v>681</v>
      </c>
      <c r="T332">
        <f t="shared" si="5"/>
        <v>11</v>
      </c>
    </row>
    <row r="333" spans="1:20" ht="45" x14ac:dyDescent="0.25">
      <c r="A333" s="87">
        <v>332</v>
      </c>
      <c r="B333" s="87" t="s">
        <v>701</v>
      </c>
      <c r="C333" s="88" t="s">
        <v>702</v>
      </c>
      <c r="D333" s="89">
        <v>295</v>
      </c>
      <c r="E333" s="90" t="s">
        <v>1120</v>
      </c>
      <c r="F333" s="87" t="s">
        <v>704</v>
      </c>
      <c r="G333" s="88" t="s">
        <v>552</v>
      </c>
      <c r="H333" s="87" t="s">
        <v>27</v>
      </c>
      <c r="I333" s="88" t="s">
        <v>26</v>
      </c>
      <c r="J333" s="88" t="s">
        <v>991</v>
      </c>
      <c r="K333" s="91">
        <v>117343246</v>
      </c>
      <c r="L333" s="91">
        <v>9387460</v>
      </c>
      <c r="M333" s="91">
        <v>0</v>
      </c>
      <c r="N333" s="91"/>
      <c r="O333" s="91">
        <v>126730706</v>
      </c>
      <c r="P333" s="91">
        <v>126730706</v>
      </c>
      <c r="Q333" s="87" t="s">
        <v>706</v>
      </c>
      <c r="R333" s="87" t="s">
        <v>707</v>
      </c>
      <c r="S333" s="88" t="s">
        <v>681</v>
      </c>
      <c r="T333">
        <f t="shared" si="5"/>
        <v>11</v>
      </c>
    </row>
    <row r="334" spans="1:20" ht="45" x14ac:dyDescent="0.25">
      <c r="A334" s="87">
        <v>333</v>
      </c>
      <c r="B334" s="87" t="s">
        <v>701</v>
      </c>
      <c r="C334" s="88" t="s">
        <v>702</v>
      </c>
      <c r="D334" s="89">
        <v>296</v>
      </c>
      <c r="E334" s="90" t="s">
        <v>1120</v>
      </c>
      <c r="F334" s="87" t="s">
        <v>704</v>
      </c>
      <c r="G334" s="88" t="s">
        <v>552</v>
      </c>
      <c r="H334" s="87" t="s">
        <v>27</v>
      </c>
      <c r="I334" s="88" t="s">
        <v>26</v>
      </c>
      <c r="J334" s="88" t="s">
        <v>991</v>
      </c>
      <c r="K334" s="91">
        <v>256900088</v>
      </c>
      <c r="L334" s="91">
        <v>20552007</v>
      </c>
      <c r="M334" s="91">
        <v>0</v>
      </c>
      <c r="N334" s="91"/>
      <c r="O334" s="91">
        <v>277452095</v>
      </c>
      <c r="P334" s="91">
        <v>277452095</v>
      </c>
      <c r="Q334" s="87" t="s">
        <v>706</v>
      </c>
      <c r="R334" s="87" t="s">
        <v>707</v>
      </c>
      <c r="S334" s="88" t="s">
        <v>681</v>
      </c>
      <c r="T334">
        <f t="shared" si="5"/>
        <v>11</v>
      </c>
    </row>
    <row r="335" spans="1:20" ht="45" x14ac:dyDescent="0.25">
      <c r="A335" s="87">
        <v>334</v>
      </c>
      <c r="B335" s="87" t="s">
        <v>701</v>
      </c>
      <c r="C335" s="88" t="s">
        <v>702</v>
      </c>
      <c r="D335" s="89">
        <v>297</v>
      </c>
      <c r="E335" s="90" t="s">
        <v>1122</v>
      </c>
      <c r="F335" s="87" t="s">
        <v>704</v>
      </c>
      <c r="G335" s="88" t="s">
        <v>552</v>
      </c>
      <c r="H335" s="87" t="s">
        <v>27</v>
      </c>
      <c r="I335" s="88" t="s">
        <v>26</v>
      </c>
      <c r="J335" s="88" t="s">
        <v>991</v>
      </c>
      <c r="K335" s="91">
        <v>77737591</v>
      </c>
      <c r="L335" s="91">
        <v>6219007</v>
      </c>
      <c r="M335" s="91">
        <v>0</v>
      </c>
      <c r="N335" s="91"/>
      <c r="O335" s="91">
        <v>83956598</v>
      </c>
      <c r="P335" s="91">
        <v>83956598</v>
      </c>
      <c r="Q335" s="87" t="s">
        <v>706</v>
      </c>
      <c r="R335" s="87" t="s">
        <v>707</v>
      </c>
      <c r="S335" s="88" t="s">
        <v>681</v>
      </c>
      <c r="T335">
        <f t="shared" si="5"/>
        <v>11</v>
      </c>
    </row>
    <row r="336" spans="1:20" ht="45" x14ac:dyDescent="0.25">
      <c r="A336" s="87">
        <v>335</v>
      </c>
      <c r="B336" s="87" t="s">
        <v>701</v>
      </c>
      <c r="C336" s="88" t="s">
        <v>702</v>
      </c>
      <c r="D336" s="89">
        <v>298</v>
      </c>
      <c r="E336" s="90" t="s">
        <v>1122</v>
      </c>
      <c r="F336" s="87" t="s">
        <v>704</v>
      </c>
      <c r="G336" s="88" t="s">
        <v>552</v>
      </c>
      <c r="H336" s="87" t="s">
        <v>27</v>
      </c>
      <c r="I336" s="88" t="s">
        <v>26</v>
      </c>
      <c r="J336" s="88" t="s">
        <v>991</v>
      </c>
      <c r="K336" s="91">
        <v>321950337</v>
      </c>
      <c r="L336" s="91">
        <v>25756027</v>
      </c>
      <c r="M336" s="91">
        <v>0</v>
      </c>
      <c r="N336" s="91"/>
      <c r="O336" s="91">
        <v>347706364</v>
      </c>
      <c r="P336" s="91">
        <v>347706364</v>
      </c>
      <c r="Q336" s="87" t="s">
        <v>706</v>
      </c>
      <c r="R336" s="87" t="s">
        <v>707</v>
      </c>
      <c r="S336" s="88" t="s">
        <v>681</v>
      </c>
      <c r="T336">
        <f t="shared" si="5"/>
        <v>11</v>
      </c>
    </row>
    <row r="337" spans="1:20" ht="45" x14ac:dyDescent="0.25">
      <c r="A337" s="87">
        <v>336</v>
      </c>
      <c r="B337" s="87" t="s">
        <v>701</v>
      </c>
      <c r="C337" s="88" t="s">
        <v>702</v>
      </c>
      <c r="D337" s="89">
        <v>299</v>
      </c>
      <c r="E337" s="90" t="s">
        <v>1125</v>
      </c>
      <c r="F337" s="87" t="s">
        <v>704</v>
      </c>
      <c r="G337" s="88" t="s">
        <v>552</v>
      </c>
      <c r="H337" s="87" t="s">
        <v>27</v>
      </c>
      <c r="I337" s="88" t="s">
        <v>26</v>
      </c>
      <c r="J337" s="88" t="s">
        <v>991</v>
      </c>
      <c r="K337" s="91">
        <v>108159413</v>
      </c>
      <c r="L337" s="91">
        <v>8652753</v>
      </c>
      <c r="M337" s="91">
        <v>0</v>
      </c>
      <c r="N337" s="91"/>
      <c r="O337" s="91">
        <v>116812166</v>
      </c>
      <c r="P337" s="91">
        <v>116812166</v>
      </c>
      <c r="Q337" s="87" t="s">
        <v>706</v>
      </c>
      <c r="R337" s="87" t="s">
        <v>707</v>
      </c>
      <c r="S337" s="88" t="s">
        <v>681</v>
      </c>
      <c r="T337">
        <f t="shared" si="5"/>
        <v>11</v>
      </c>
    </row>
    <row r="338" spans="1:20" ht="45" x14ac:dyDescent="0.25">
      <c r="A338" s="87">
        <v>337</v>
      </c>
      <c r="B338" s="87" t="s">
        <v>701</v>
      </c>
      <c r="C338" s="88" t="s">
        <v>702</v>
      </c>
      <c r="D338" s="89">
        <v>300</v>
      </c>
      <c r="E338" s="90" t="s">
        <v>1125</v>
      </c>
      <c r="F338" s="87" t="s">
        <v>704</v>
      </c>
      <c r="G338" s="88" t="s">
        <v>552</v>
      </c>
      <c r="H338" s="87" t="s">
        <v>27</v>
      </c>
      <c r="I338" s="88" t="s">
        <v>26</v>
      </c>
      <c r="J338" s="88" t="s">
        <v>991</v>
      </c>
      <c r="K338" s="91">
        <v>193114678</v>
      </c>
      <c r="L338" s="91">
        <v>15449174</v>
      </c>
      <c r="M338" s="91">
        <v>0</v>
      </c>
      <c r="N338" s="91"/>
      <c r="O338" s="91">
        <v>208563852</v>
      </c>
      <c r="P338" s="91">
        <v>208563852</v>
      </c>
      <c r="Q338" s="87" t="s">
        <v>706</v>
      </c>
      <c r="R338" s="87" t="s">
        <v>707</v>
      </c>
      <c r="S338" s="88" t="s">
        <v>681</v>
      </c>
      <c r="T338">
        <f t="shared" si="5"/>
        <v>11</v>
      </c>
    </row>
    <row r="339" spans="1:20" ht="45" x14ac:dyDescent="0.25">
      <c r="A339" s="87">
        <v>338</v>
      </c>
      <c r="B339" s="87" t="s">
        <v>701</v>
      </c>
      <c r="C339" s="88" t="s">
        <v>702</v>
      </c>
      <c r="D339" s="89">
        <v>301</v>
      </c>
      <c r="E339" s="90" t="s">
        <v>1127</v>
      </c>
      <c r="F339" s="87" t="s">
        <v>704</v>
      </c>
      <c r="G339" s="88" t="s">
        <v>552</v>
      </c>
      <c r="H339" s="87" t="s">
        <v>27</v>
      </c>
      <c r="I339" s="88" t="s">
        <v>26</v>
      </c>
      <c r="J339" s="88" t="s">
        <v>991</v>
      </c>
      <c r="K339" s="91">
        <v>221985641</v>
      </c>
      <c r="L339" s="91">
        <v>17758851</v>
      </c>
      <c r="M339" s="91">
        <v>0</v>
      </c>
      <c r="N339" s="91"/>
      <c r="O339" s="91">
        <v>239744492</v>
      </c>
      <c r="P339" s="91">
        <v>239744492</v>
      </c>
      <c r="Q339" s="87" t="s">
        <v>706</v>
      </c>
      <c r="R339" s="87" t="s">
        <v>707</v>
      </c>
      <c r="S339" s="88" t="s">
        <v>681</v>
      </c>
      <c r="T339">
        <f t="shared" si="5"/>
        <v>11</v>
      </c>
    </row>
    <row r="340" spans="1:20" ht="45" x14ac:dyDescent="0.25">
      <c r="A340" s="87">
        <v>339</v>
      </c>
      <c r="B340" s="87" t="s">
        <v>701</v>
      </c>
      <c r="C340" s="88" t="s">
        <v>702</v>
      </c>
      <c r="D340" s="89">
        <v>302</v>
      </c>
      <c r="E340" s="90" t="s">
        <v>1129</v>
      </c>
      <c r="F340" s="87" t="s">
        <v>704</v>
      </c>
      <c r="G340" s="88" t="s">
        <v>552</v>
      </c>
      <c r="H340" s="87" t="s">
        <v>27</v>
      </c>
      <c r="I340" s="88" t="s">
        <v>26</v>
      </c>
      <c r="J340" s="88" t="s">
        <v>991</v>
      </c>
      <c r="K340" s="91">
        <v>107187174</v>
      </c>
      <c r="L340" s="91">
        <v>8574974</v>
      </c>
      <c r="M340" s="91">
        <v>0</v>
      </c>
      <c r="N340" s="91"/>
      <c r="O340" s="91">
        <v>115762148</v>
      </c>
      <c r="P340" s="91">
        <v>115762148</v>
      </c>
      <c r="Q340" s="87" t="s">
        <v>706</v>
      </c>
      <c r="R340" s="87" t="s">
        <v>707</v>
      </c>
      <c r="S340" s="88" t="s">
        <v>681</v>
      </c>
      <c r="T340">
        <f t="shared" si="5"/>
        <v>11</v>
      </c>
    </row>
    <row r="341" spans="1:20" ht="45" x14ac:dyDescent="0.25">
      <c r="A341" s="87">
        <v>340</v>
      </c>
      <c r="B341" s="87" t="s">
        <v>701</v>
      </c>
      <c r="C341" s="88" t="s">
        <v>702</v>
      </c>
      <c r="D341" s="89">
        <v>303</v>
      </c>
      <c r="E341" s="90" t="s">
        <v>1129</v>
      </c>
      <c r="F341" s="87" t="s">
        <v>704</v>
      </c>
      <c r="G341" s="88" t="s">
        <v>552</v>
      </c>
      <c r="H341" s="87" t="s">
        <v>27</v>
      </c>
      <c r="I341" s="88" t="s">
        <v>26</v>
      </c>
      <c r="J341" s="88" t="s">
        <v>991</v>
      </c>
      <c r="K341" s="91">
        <v>210404406</v>
      </c>
      <c r="L341" s="91">
        <v>16832352</v>
      </c>
      <c r="M341" s="91">
        <v>0</v>
      </c>
      <c r="N341" s="91"/>
      <c r="O341" s="91">
        <v>227236758</v>
      </c>
      <c r="P341" s="91">
        <v>227236758</v>
      </c>
      <c r="Q341" s="87" t="s">
        <v>706</v>
      </c>
      <c r="R341" s="87" t="s">
        <v>707</v>
      </c>
      <c r="S341" s="88" t="s">
        <v>681</v>
      </c>
      <c r="T341">
        <f t="shared" si="5"/>
        <v>11</v>
      </c>
    </row>
    <row r="342" spans="1:20" ht="45" x14ac:dyDescent="0.25">
      <c r="A342" s="87">
        <v>341</v>
      </c>
      <c r="B342" s="87" t="s">
        <v>701</v>
      </c>
      <c r="C342" s="88" t="s">
        <v>702</v>
      </c>
      <c r="D342" s="89">
        <v>304</v>
      </c>
      <c r="E342" s="90" t="s">
        <v>1131</v>
      </c>
      <c r="F342" s="87" t="s">
        <v>704</v>
      </c>
      <c r="G342" s="88" t="s">
        <v>552</v>
      </c>
      <c r="H342" s="87" t="s">
        <v>27</v>
      </c>
      <c r="I342" s="88" t="s">
        <v>26</v>
      </c>
      <c r="J342" s="88" t="s">
        <v>991</v>
      </c>
      <c r="K342" s="91">
        <v>109557385</v>
      </c>
      <c r="L342" s="91">
        <v>8764591</v>
      </c>
      <c r="M342" s="91">
        <v>0</v>
      </c>
      <c r="N342" s="91"/>
      <c r="O342" s="91">
        <v>118321976</v>
      </c>
      <c r="P342" s="91">
        <v>118321976</v>
      </c>
      <c r="Q342" s="87" t="s">
        <v>706</v>
      </c>
      <c r="R342" s="87" t="s">
        <v>707</v>
      </c>
      <c r="S342" s="88" t="s">
        <v>681</v>
      </c>
      <c r="T342">
        <f t="shared" si="5"/>
        <v>11</v>
      </c>
    </row>
    <row r="343" spans="1:20" ht="45" x14ac:dyDescent="0.25">
      <c r="A343" s="87">
        <v>342</v>
      </c>
      <c r="B343" s="87" t="s">
        <v>701</v>
      </c>
      <c r="C343" s="88" t="s">
        <v>702</v>
      </c>
      <c r="D343" s="89">
        <v>305</v>
      </c>
      <c r="E343" s="90" t="s">
        <v>1131</v>
      </c>
      <c r="F343" s="87" t="s">
        <v>704</v>
      </c>
      <c r="G343" s="88" t="s">
        <v>552</v>
      </c>
      <c r="H343" s="87" t="s">
        <v>27</v>
      </c>
      <c r="I343" s="88" t="s">
        <v>26</v>
      </c>
      <c r="J343" s="88" t="s">
        <v>991</v>
      </c>
      <c r="K343" s="91">
        <v>252867153</v>
      </c>
      <c r="L343" s="91">
        <v>20229372</v>
      </c>
      <c r="M343" s="91">
        <v>0</v>
      </c>
      <c r="N343" s="91"/>
      <c r="O343" s="91">
        <v>273096525</v>
      </c>
      <c r="P343" s="91">
        <v>273096525</v>
      </c>
      <c r="Q343" s="87" t="s">
        <v>706</v>
      </c>
      <c r="R343" s="87" t="s">
        <v>707</v>
      </c>
      <c r="S343" s="88" t="s">
        <v>681</v>
      </c>
      <c r="T343">
        <f t="shared" si="5"/>
        <v>11</v>
      </c>
    </row>
    <row r="344" spans="1:20" ht="45" x14ac:dyDescent="0.25">
      <c r="A344" s="87">
        <v>343</v>
      </c>
      <c r="B344" s="102" t="s">
        <v>701</v>
      </c>
      <c r="C344" s="103" t="s">
        <v>702</v>
      </c>
      <c r="D344" s="104">
        <v>306</v>
      </c>
      <c r="E344" s="105" t="s">
        <v>1133</v>
      </c>
      <c r="F344" s="102" t="s">
        <v>704</v>
      </c>
      <c r="G344" s="103" t="s">
        <v>552</v>
      </c>
      <c r="H344" s="102" t="s">
        <v>27</v>
      </c>
      <c r="I344" s="103" t="s">
        <v>26</v>
      </c>
      <c r="J344" s="103" t="s">
        <v>991</v>
      </c>
      <c r="K344" s="106">
        <v>207671689</v>
      </c>
      <c r="L344" s="106">
        <v>16613735</v>
      </c>
      <c r="M344" s="106">
        <v>0</v>
      </c>
      <c r="N344" s="106"/>
      <c r="O344" s="106">
        <v>224285424</v>
      </c>
      <c r="P344" s="106">
        <v>224285424</v>
      </c>
      <c r="Q344" s="102" t="s">
        <v>706</v>
      </c>
      <c r="R344" s="102" t="s">
        <v>707</v>
      </c>
      <c r="S344" s="88" t="s">
        <v>681</v>
      </c>
      <c r="T344">
        <f t="shared" si="5"/>
        <v>12</v>
      </c>
    </row>
    <row r="345" spans="1:20" ht="45" x14ac:dyDescent="0.25">
      <c r="A345" s="87">
        <v>344</v>
      </c>
      <c r="B345" s="102" t="s">
        <v>701</v>
      </c>
      <c r="C345" s="103" t="s">
        <v>702</v>
      </c>
      <c r="D345" s="104">
        <v>307</v>
      </c>
      <c r="E345" s="105" t="s">
        <v>1133</v>
      </c>
      <c r="F345" s="102" t="s">
        <v>704</v>
      </c>
      <c r="G345" s="103" t="s">
        <v>552</v>
      </c>
      <c r="H345" s="102" t="s">
        <v>27</v>
      </c>
      <c r="I345" s="103" t="s">
        <v>26</v>
      </c>
      <c r="J345" s="103" t="s">
        <v>991</v>
      </c>
      <c r="K345" s="106">
        <v>228167138</v>
      </c>
      <c r="L345" s="106">
        <v>18253371</v>
      </c>
      <c r="M345" s="106">
        <v>0</v>
      </c>
      <c r="N345" s="106"/>
      <c r="O345" s="106">
        <v>246420509</v>
      </c>
      <c r="P345" s="106">
        <v>246420509</v>
      </c>
      <c r="Q345" s="102" t="s">
        <v>706</v>
      </c>
      <c r="R345" s="102" t="s">
        <v>707</v>
      </c>
      <c r="S345" s="88" t="s">
        <v>681</v>
      </c>
      <c r="T345">
        <f t="shared" si="5"/>
        <v>12</v>
      </c>
    </row>
    <row r="346" spans="1:20" ht="45" x14ac:dyDescent="0.25">
      <c r="A346" s="87">
        <v>345</v>
      </c>
      <c r="B346" s="102" t="s">
        <v>701</v>
      </c>
      <c r="C346" s="103" t="s">
        <v>702</v>
      </c>
      <c r="D346" s="104">
        <v>308</v>
      </c>
      <c r="E346" s="105" t="s">
        <v>1136</v>
      </c>
      <c r="F346" s="102" t="s">
        <v>704</v>
      </c>
      <c r="G346" s="103" t="s">
        <v>552</v>
      </c>
      <c r="H346" s="102" t="s">
        <v>27</v>
      </c>
      <c r="I346" s="103" t="s">
        <v>26</v>
      </c>
      <c r="J346" s="103" t="s">
        <v>991</v>
      </c>
      <c r="K346" s="106">
        <v>101112715</v>
      </c>
      <c r="L346" s="106">
        <v>8089017</v>
      </c>
      <c r="M346" s="106">
        <v>0</v>
      </c>
      <c r="N346" s="106"/>
      <c r="O346" s="106">
        <v>109201732</v>
      </c>
      <c r="P346" s="106">
        <v>109201732</v>
      </c>
      <c r="Q346" s="102" t="s">
        <v>706</v>
      </c>
      <c r="R346" s="102" t="s">
        <v>707</v>
      </c>
      <c r="S346" s="88" t="s">
        <v>681</v>
      </c>
      <c r="T346">
        <f t="shared" si="5"/>
        <v>12</v>
      </c>
    </row>
    <row r="347" spans="1:20" ht="45" x14ac:dyDescent="0.25">
      <c r="A347" s="87">
        <v>346</v>
      </c>
      <c r="B347" s="102" t="s">
        <v>701</v>
      </c>
      <c r="C347" s="103" t="s">
        <v>702</v>
      </c>
      <c r="D347" s="104">
        <v>309</v>
      </c>
      <c r="E347" s="105" t="s">
        <v>1136</v>
      </c>
      <c r="F347" s="102" t="s">
        <v>704</v>
      </c>
      <c r="G347" s="103" t="s">
        <v>552</v>
      </c>
      <c r="H347" s="102" t="s">
        <v>27</v>
      </c>
      <c r="I347" s="103" t="s">
        <v>26</v>
      </c>
      <c r="J347" s="103" t="s">
        <v>991</v>
      </c>
      <c r="K347" s="106">
        <v>192059756</v>
      </c>
      <c r="L347" s="106">
        <v>15364780</v>
      </c>
      <c r="M347" s="106">
        <v>0</v>
      </c>
      <c r="N347" s="106"/>
      <c r="O347" s="106">
        <v>207424536</v>
      </c>
      <c r="P347" s="106">
        <v>207424536</v>
      </c>
      <c r="Q347" s="102" t="s">
        <v>706</v>
      </c>
      <c r="R347" s="102" t="s">
        <v>707</v>
      </c>
      <c r="S347" s="88" t="s">
        <v>681</v>
      </c>
      <c r="T347">
        <f t="shared" si="5"/>
        <v>12</v>
      </c>
    </row>
    <row r="348" spans="1:20" ht="45" x14ac:dyDescent="0.25">
      <c r="A348" s="87">
        <v>347</v>
      </c>
      <c r="B348" s="102" t="s">
        <v>701</v>
      </c>
      <c r="C348" s="103" t="s">
        <v>702</v>
      </c>
      <c r="D348" s="104">
        <v>310</v>
      </c>
      <c r="E348" s="105" t="s">
        <v>1138</v>
      </c>
      <c r="F348" s="102" t="s">
        <v>704</v>
      </c>
      <c r="G348" s="103" t="s">
        <v>552</v>
      </c>
      <c r="H348" s="102" t="s">
        <v>27</v>
      </c>
      <c r="I348" s="103" t="s">
        <v>26</v>
      </c>
      <c r="J348" s="103" t="s">
        <v>991</v>
      </c>
      <c r="K348" s="106">
        <v>106586551</v>
      </c>
      <c r="L348" s="106">
        <v>8526924</v>
      </c>
      <c r="M348" s="106">
        <v>0</v>
      </c>
      <c r="N348" s="106"/>
      <c r="O348" s="106">
        <v>115113475</v>
      </c>
      <c r="P348" s="106">
        <v>115113475</v>
      </c>
      <c r="Q348" s="102" t="s">
        <v>706</v>
      </c>
      <c r="R348" s="102" t="s">
        <v>707</v>
      </c>
      <c r="S348" s="88" t="s">
        <v>681</v>
      </c>
      <c r="T348">
        <f t="shared" si="5"/>
        <v>12</v>
      </c>
    </row>
    <row r="349" spans="1:20" ht="45" x14ac:dyDescent="0.25">
      <c r="A349" s="87">
        <v>348</v>
      </c>
      <c r="B349" s="102" t="s">
        <v>701</v>
      </c>
      <c r="C349" s="103" t="s">
        <v>702</v>
      </c>
      <c r="D349" s="104">
        <v>311</v>
      </c>
      <c r="E349" s="105" t="s">
        <v>1138</v>
      </c>
      <c r="F349" s="102" t="s">
        <v>704</v>
      </c>
      <c r="G349" s="103" t="s">
        <v>552</v>
      </c>
      <c r="H349" s="102" t="s">
        <v>27</v>
      </c>
      <c r="I349" s="103" t="s">
        <v>26</v>
      </c>
      <c r="J349" s="103" t="s">
        <v>991</v>
      </c>
      <c r="K349" s="106">
        <v>212130262</v>
      </c>
      <c r="L349" s="106">
        <v>16970421</v>
      </c>
      <c r="M349" s="106">
        <v>0</v>
      </c>
      <c r="N349" s="106"/>
      <c r="O349" s="106">
        <v>229100683</v>
      </c>
      <c r="P349" s="106">
        <v>229100683</v>
      </c>
      <c r="Q349" s="102" t="s">
        <v>706</v>
      </c>
      <c r="R349" s="102" t="s">
        <v>707</v>
      </c>
      <c r="S349" s="88" t="s">
        <v>681</v>
      </c>
      <c r="T349">
        <f t="shared" si="5"/>
        <v>12</v>
      </c>
    </row>
    <row r="350" spans="1:20" ht="45" x14ac:dyDescent="0.25">
      <c r="A350" s="87">
        <v>349</v>
      </c>
      <c r="B350" s="102" t="s">
        <v>701</v>
      </c>
      <c r="C350" s="103" t="s">
        <v>702</v>
      </c>
      <c r="D350" s="104">
        <v>312</v>
      </c>
      <c r="E350" s="105" t="s">
        <v>1140</v>
      </c>
      <c r="F350" s="102" t="s">
        <v>704</v>
      </c>
      <c r="G350" s="103" t="s">
        <v>552</v>
      </c>
      <c r="H350" s="102" t="s">
        <v>27</v>
      </c>
      <c r="I350" s="103" t="s">
        <v>26</v>
      </c>
      <c r="J350" s="103" t="s">
        <v>991</v>
      </c>
      <c r="K350" s="106">
        <v>98992641</v>
      </c>
      <c r="L350" s="106">
        <v>7919411</v>
      </c>
      <c r="M350" s="106">
        <v>0</v>
      </c>
      <c r="N350" s="106"/>
      <c r="O350" s="106">
        <v>106912052</v>
      </c>
      <c r="P350" s="106">
        <v>106912052</v>
      </c>
      <c r="Q350" s="102" t="s">
        <v>706</v>
      </c>
      <c r="R350" s="102" t="s">
        <v>707</v>
      </c>
      <c r="S350" s="88" t="s">
        <v>681</v>
      </c>
      <c r="T350">
        <f t="shared" si="5"/>
        <v>12</v>
      </c>
    </row>
    <row r="351" spans="1:20" ht="45" x14ac:dyDescent="0.25">
      <c r="A351" s="87">
        <v>350</v>
      </c>
      <c r="B351" s="102" t="s">
        <v>701</v>
      </c>
      <c r="C351" s="103" t="s">
        <v>702</v>
      </c>
      <c r="D351" s="104">
        <v>313</v>
      </c>
      <c r="E351" s="105" t="s">
        <v>1142</v>
      </c>
      <c r="F351" s="102" t="s">
        <v>704</v>
      </c>
      <c r="G351" s="103" t="s">
        <v>552</v>
      </c>
      <c r="H351" s="102" t="s">
        <v>27</v>
      </c>
      <c r="I351" s="103" t="s">
        <v>26</v>
      </c>
      <c r="J351" s="103" t="s">
        <v>991</v>
      </c>
      <c r="K351" s="106">
        <v>102607522</v>
      </c>
      <c r="L351" s="106">
        <v>8208602</v>
      </c>
      <c r="M351" s="106">
        <v>0</v>
      </c>
      <c r="N351" s="106"/>
      <c r="O351" s="106">
        <v>110816124</v>
      </c>
      <c r="P351" s="106">
        <v>110816124</v>
      </c>
      <c r="Q351" s="102" t="s">
        <v>706</v>
      </c>
      <c r="R351" s="102" t="s">
        <v>707</v>
      </c>
      <c r="S351" s="88" t="s">
        <v>681</v>
      </c>
      <c r="T351">
        <f t="shared" si="5"/>
        <v>12</v>
      </c>
    </row>
    <row r="352" spans="1:20" ht="45" x14ac:dyDescent="0.25">
      <c r="A352" s="87">
        <v>351</v>
      </c>
      <c r="B352" s="102" t="s">
        <v>701</v>
      </c>
      <c r="C352" s="103" t="s">
        <v>702</v>
      </c>
      <c r="D352" s="104">
        <v>314</v>
      </c>
      <c r="E352" s="105" t="s">
        <v>1142</v>
      </c>
      <c r="F352" s="102" t="s">
        <v>704</v>
      </c>
      <c r="G352" s="103" t="s">
        <v>552</v>
      </c>
      <c r="H352" s="102" t="s">
        <v>27</v>
      </c>
      <c r="I352" s="103" t="s">
        <v>26</v>
      </c>
      <c r="J352" s="103" t="s">
        <v>991</v>
      </c>
      <c r="K352" s="106">
        <v>250376796</v>
      </c>
      <c r="L352" s="106">
        <v>20030144</v>
      </c>
      <c r="M352" s="106">
        <v>0</v>
      </c>
      <c r="N352" s="106"/>
      <c r="O352" s="106">
        <v>270406940</v>
      </c>
      <c r="P352" s="106">
        <v>270406940</v>
      </c>
      <c r="Q352" s="102" t="s">
        <v>706</v>
      </c>
      <c r="R352" s="102" t="s">
        <v>707</v>
      </c>
      <c r="S352" s="88" t="s">
        <v>681</v>
      </c>
      <c r="T352">
        <f t="shared" si="5"/>
        <v>12</v>
      </c>
    </row>
    <row r="353" spans="1:20" ht="45" x14ac:dyDescent="0.25">
      <c r="A353" s="87">
        <v>352</v>
      </c>
      <c r="B353" s="102" t="s">
        <v>701</v>
      </c>
      <c r="C353" s="103" t="s">
        <v>702</v>
      </c>
      <c r="D353" s="104">
        <v>315</v>
      </c>
      <c r="E353" s="105" t="s">
        <v>1144</v>
      </c>
      <c r="F353" s="102" t="s">
        <v>704</v>
      </c>
      <c r="G353" s="103" t="s">
        <v>552</v>
      </c>
      <c r="H353" s="102" t="s">
        <v>27</v>
      </c>
      <c r="I353" s="103" t="s">
        <v>26</v>
      </c>
      <c r="J353" s="103" t="s">
        <v>991</v>
      </c>
      <c r="K353" s="106">
        <v>110816942</v>
      </c>
      <c r="L353" s="106">
        <v>8865355</v>
      </c>
      <c r="M353" s="106">
        <v>0</v>
      </c>
      <c r="N353" s="106"/>
      <c r="O353" s="106">
        <v>119682297</v>
      </c>
      <c r="P353" s="106">
        <v>119682297</v>
      </c>
      <c r="Q353" s="102" t="s">
        <v>706</v>
      </c>
      <c r="R353" s="102" t="s">
        <v>707</v>
      </c>
      <c r="S353" s="88" t="s">
        <v>681</v>
      </c>
      <c r="T353">
        <f t="shared" si="5"/>
        <v>12</v>
      </c>
    </row>
    <row r="354" spans="1:20" ht="45" x14ac:dyDescent="0.25">
      <c r="A354" s="87">
        <v>353</v>
      </c>
      <c r="B354" s="102" t="s">
        <v>701</v>
      </c>
      <c r="C354" s="103" t="s">
        <v>702</v>
      </c>
      <c r="D354" s="104">
        <v>316</v>
      </c>
      <c r="E354" s="105" t="s">
        <v>1144</v>
      </c>
      <c r="F354" s="102" t="s">
        <v>704</v>
      </c>
      <c r="G354" s="103" t="s">
        <v>552</v>
      </c>
      <c r="H354" s="102" t="s">
        <v>27</v>
      </c>
      <c r="I354" s="103" t="s">
        <v>26</v>
      </c>
      <c r="J354" s="103" t="s">
        <v>991</v>
      </c>
      <c r="K354" s="106">
        <v>255485564</v>
      </c>
      <c r="L354" s="106">
        <v>20438845</v>
      </c>
      <c r="M354" s="106">
        <v>0</v>
      </c>
      <c r="N354" s="106"/>
      <c r="O354" s="106">
        <v>275924409</v>
      </c>
      <c r="P354" s="106">
        <v>275924409</v>
      </c>
      <c r="Q354" s="102" t="s">
        <v>706</v>
      </c>
      <c r="R354" s="102" t="s">
        <v>707</v>
      </c>
      <c r="S354" s="88" t="s">
        <v>681</v>
      </c>
      <c r="T354">
        <f t="shared" si="5"/>
        <v>12</v>
      </c>
    </row>
    <row r="355" spans="1:20" ht="45" x14ac:dyDescent="0.25">
      <c r="A355" s="87">
        <v>354</v>
      </c>
      <c r="B355" s="102" t="s">
        <v>701</v>
      </c>
      <c r="C355" s="103" t="s">
        <v>702</v>
      </c>
      <c r="D355" s="104">
        <v>317</v>
      </c>
      <c r="E355" s="105" t="s">
        <v>1147</v>
      </c>
      <c r="F355" s="102" t="s">
        <v>704</v>
      </c>
      <c r="G355" s="103" t="s">
        <v>552</v>
      </c>
      <c r="H355" s="102" t="s">
        <v>27</v>
      </c>
      <c r="I355" s="103" t="s">
        <v>26</v>
      </c>
      <c r="J355" s="103" t="s">
        <v>991</v>
      </c>
      <c r="K355" s="106">
        <v>169765782</v>
      </c>
      <c r="L355" s="106">
        <v>13581263</v>
      </c>
      <c r="M355" s="106">
        <v>0</v>
      </c>
      <c r="N355" s="106"/>
      <c r="O355" s="106">
        <v>183347045</v>
      </c>
      <c r="P355" s="106">
        <v>183347045</v>
      </c>
      <c r="Q355" s="102" t="s">
        <v>706</v>
      </c>
      <c r="R355" s="102" t="s">
        <v>707</v>
      </c>
      <c r="S355" s="88" t="s">
        <v>681</v>
      </c>
      <c r="T355">
        <f t="shared" si="5"/>
        <v>12</v>
      </c>
    </row>
    <row r="356" spans="1:20" ht="45" x14ac:dyDescent="0.25">
      <c r="A356" s="87">
        <v>355</v>
      </c>
      <c r="B356" s="102" t="s">
        <v>701</v>
      </c>
      <c r="C356" s="103" t="s">
        <v>702</v>
      </c>
      <c r="D356" s="104">
        <v>318</v>
      </c>
      <c r="E356" s="105" t="s">
        <v>1148</v>
      </c>
      <c r="F356" s="102" t="s">
        <v>704</v>
      </c>
      <c r="G356" s="103" t="s">
        <v>552</v>
      </c>
      <c r="H356" s="102" t="s">
        <v>27</v>
      </c>
      <c r="I356" s="103" t="s">
        <v>26</v>
      </c>
      <c r="J356" s="103" t="s">
        <v>991</v>
      </c>
      <c r="K356" s="106">
        <v>375657204</v>
      </c>
      <c r="L356" s="106">
        <v>30052576</v>
      </c>
      <c r="M356" s="106">
        <v>0</v>
      </c>
      <c r="N356" s="106"/>
      <c r="O356" s="106">
        <v>405709780</v>
      </c>
      <c r="P356" s="106">
        <v>405709780</v>
      </c>
      <c r="Q356" s="102" t="s">
        <v>706</v>
      </c>
      <c r="R356" s="102" t="s">
        <v>707</v>
      </c>
      <c r="S356" s="88" t="s">
        <v>681</v>
      </c>
      <c r="T356">
        <f t="shared" si="5"/>
        <v>12</v>
      </c>
    </row>
    <row r="357" spans="1:20" ht="45" x14ac:dyDescent="0.25">
      <c r="A357" s="87">
        <v>356</v>
      </c>
      <c r="B357" s="102" t="s">
        <v>701</v>
      </c>
      <c r="C357" s="103" t="s">
        <v>702</v>
      </c>
      <c r="D357" s="104">
        <v>319</v>
      </c>
      <c r="E357" s="105" t="s">
        <v>1148</v>
      </c>
      <c r="F357" s="102" t="s">
        <v>704</v>
      </c>
      <c r="G357" s="103" t="s">
        <v>552</v>
      </c>
      <c r="H357" s="102" t="s">
        <v>27</v>
      </c>
      <c r="I357" s="103" t="s">
        <v>26</v>
      </c>
      <c r="J357" s="103" t="s">
        <v>991</v>
      </c>
      <c r="K357" s="106">
        <v>119163219</v>
      </c>
      <c r="L357" s="106">
        <v>9533058</v>
      </c>
      <c r="M357" s="106">
        <v>0</v>
      </c>
      <c r="N357" s="106"/>
      <c r="O357" s="106">
        <v>128696277</v>
      </c>
      <c r="P357" s="106">
        <v>128696277</v>
      </c>
      <c r="Q357" s="102" t="s">
        <v>706</v>
      </c>
      <c r="R357" s="102" t="s">
        <v>707</v>
      </c>
      <c r="S357" s="88" t="s">
        <v>681</v>
      </c>
      <c r="T357">
        <f t="shared" si="5"/>
        <v>12</v>
      </c>
    </row>
    <row r="358" spans="1:20" ht="45" x14ac:dyDescent="0.25">
      <c r="A358" s="87">
        <v>357</v>
      </c>
      <c r="B358" s="102" t="s">
        <v>701</v>
      </c>
      <c r="C358" s="103" t="s">
        <v>702</v>
      </c>
      <c r="D358" s="104">
        <v>320</v>
      </c>
      <c r="E358" s="105" t="s">
        <v>1151</v>
      </c>
      <c r="F358" s="102" t="s">
        <v>704</v>
      </c>
      <c r="G358" s="103" t="s">
        <v>552</v>
      </c>
      <c r="H358" s="102" t="s">
        <v>27</v>
      </c>
      <c r="I358" s="103" t="s">
        <v>26</v>
      </c>
      <c r="J358" s="103" t="s">
        <v>991</v>
      </c>
      <c r="K358" s="106">
        <v>106064669</v>
      </c>
      <c r="L358" s="106">
        <v>8485174</v>
      </c>
      <c r="M358" s="106">
        <v>0</v>
      </c>
      <c r="N358" s="106"/>
      <c r="O358" s="106">
        <v>114549843</v>
      </c>
      <c r="P358" s="106">
        <v>114549843</v>
      </c>
      <c r="Q358" s="102" t="s">
        <v>706</v>
      </c>
      <c r="R358" s="102" t="s">
        <v>707</v>
      </c>
      <c r="S358" s="88" t="s">
        <v>681</v>
      </c>
      <c r="T358">
        <f t="shared" si="5"/>
        <v>12</v>
      </c>
    </row>
    <row r="359" spans="1:20" ht="45" x14ac:dyDescent="0.25">
      <c r="A359" s="87">
        <v>358</v>
      </c>
      <c r="B359" s="102" t="s">
        <v>701</v>
      </c>
      <c r="C359" s="103" t="s">
        <v>702</v>
      </c>
      <c r="D359" s="104">
        <v>321</v>
      </c>
      <c r="E359" s="105" t="s">
        <v>1151</v>
      </c>
      <c r="F359" s="102" t="s">
        <v>704</v>
      </c>
      <c r="G359" s="103" t="s">
        <v>552</v>
      </c>
      <c r="H359" s="102" t="s">
        <v>27</v>
      </c>
      <c r="I359" s="103" t="s">
        <v>26</v>
      </c>
      <c r="J359" s="103" t="s">
        <v>991</v>
      </c>
      <c r="K359" s="106">
        <v>192361844</v>
      </c>
      <c r="L359" s="106">
        <v>15388948</v>
      </c>
      <c r="M359" s="106">
        <v>0</v>
      </c>
      <c r="N359" s="106"/>
      <c r="O359" s="106">
        <v>207750792</v>
      </c>
      <c r="P359" s="106">
        <v>207750792</v>
      </c>
      <c r="Q359" s="102" t="s">
        <v>706</v>
      </c>
      <c r="R359" s="102" t="s">
        <v>707</v>
      </c>
      <c r="S359" s="88" t="s">
        <v>681</v>
      </c>
      <c r="T359">
        <f t="shared" si="5"/>
        <v>12</v>
      </c>
    </row>
    <row r="360" spans="1:20" ht="45" x14ac:dyDescent="0.25">
      <c r="A360" s="87">
        <v>359</v>
      </c>
      <c r="B360" s="102" t="s">
        <v>701</v>
      </c>
      <c r="C360" s="103" t="s">
        <v>702</v>
      </c>
      <c r="D360" s="104">
        <v>322</v>
      </c>
      <c r="E360" s="105" t="s">
        <v>1153</v>
      </c>
      <c r="F360" s="102" t="s">
        <v>704</v>
      </c>
      <c r="G360" s="103" t="s">
        <v>552</v>
      </c>
      <c r="H360" s="102" t="s">
        <v>27</v>
      </c>
      <c r="I360" s="103" t="s">
        <v>26</v>
      </c>
      <c r="J360" s="103" t="s">
        <v>991</v>
      </c>
      <c r="K360" s="106">
        <v>107438084</v>
      </c>
      <c r="L360" s="106">
        <v>8595047</v>
      </c>
      <c r="M360" s="106">
        <v>0</v>
      </c>
      <c r="N360" s="106"/>
      <c r="O360" s="106">
        <v>116033131</v>
      </c>
      <c r="P360" s="106">
        <v>116033131</v>
      </c>
      <c r="Q360" s="102" t="s">
        <v>706</v>
      </c>
      <c r="R360" s="102" t="s">
        <v>707</v>
      </c>
      <c r="S360" s="88" t="s">
        <v>681</v>
      </c>
      <c r="T360">
        <f t="shared" si="5"/>
        <v>12</v>
      </c>
    </row>
    <row r="361" spans="1:20" ht="45" x14ac:dyDescent="0.25">
      <c r="A361" s="87">
        <v>360</v>
      </c>
      <c r="B361" s="102" t="s">
        <v>701</v>
      </c>
      <c r="C361" s="103" t="s">
        <v>702</v>
      </c>
      <c r="D361" s="104">
        <v>323</v>
      </c>
      <c r="E361" s="105" t="s">
        <v>1155</v>
      </c>
      <c r="F361" s="102" t="s">
        <v>704</v>
      </c>
      <c r="G361" s="103" t="s">
        <v>552</v>
      </c>
      <c r="H361" s="102" t="s">
        <v>27</v>
      </c>
      <c r="I361" s="103" t="s">
        <v>26</v>
      </c>
      <c r="J361" s="103" t="s">
        <v>991</v>
      </c>
      <c r="K361" s="106">
        <v>119339567</v>
      </c>
      <c r="L361" s="106">
        <v>9547165</v>
      </c>
      <c r="M361" s="106">
        <v>0</v>
      </c>
      <c r="N361" s="106"/>
      <c r="O361" s="106">
        <v>128886732</v>
      </c>
      <c r="P361" s="106">
        <v>128886732</v>
      </c>
      <c r="Q361" s="102" t="s">
        <v>706</v>
      </c>
      <c r="R361" s="102" t="s">
        <v>707</v>
      </c>
      <c r="S361" s="88" t="s">
        <v>681</v>
      </c>
      <c r="T361">
        <f t="shared" si="5"/>
        <v>12</v>
      </c>
    </row>
    <row r="362" spans="1:20" ht="45" x14ac:dyDescent="0.25">
      <c r="A362" s="87">
        <v>361</v>
      </c>
      <c r="B362" s="102" t="s">
        <v>701</v>
      </c>
      <c r="C362" s="103" t="s">
        <v>702</v>
      </c>
      <c r="D362" s="104">
        <v>324</v>
      </c>
      <c r="E362" s="105" t="s">
        <v>1155</v>
      </c>
      <c r="F362" s="102" t="s">
        <v>704</v>
      </c>
      <c r="G362" s="103" t="s">
        <v>552</v>
      </c>
      <c r="H362" s="102" t="s">
        <v>27</v>
      </c>
      <c r="I362" s="103" t="s">
        <v>26</v>
      </c>
      <c r="J362" s="103" t="s">
        <v>991</v>
      </c>
      <c r="K362" s="106">
        <v>224748617</v>
      </c>
      <c r="L362" s="106">
        <v>17979889</v>
      </c>
      <c r="M362" s="106">
        <v>0</v>
      </c>
      <c r="N362" s="106"/>
      <c r="O362" s="106">
        <v>242728506</v>
      </c>
      <c r="P362" s="106">
        <v>242728506</v>
      </c>
      <c r="Q362" s="102" t="s">
        <v>706</v>
      </c>
      <c r="R362" s="102" t="s">
        <v>707</v>
      </c>
      <c r="S362" s="88" t="s">
        <v>681</v>
      </c>
      <c r="T362">
        <f t="shared" si="5"/>
        <v>12</v>
      </c>
    </row>
    <row r="363" spans="1:20" ht="45" x14ac:dyDescent="0.25">
      <c r="A363" s="87">
        <v>362</v>
      </c>
      <c r="B363" s="102" t="s">
        <v>701</v>
      </c>
      <c r="C363" s="103" t="s">
        <v>702</v>
      </c>
      <c r="D363" s="104">
        <v>325</v>
      </c>
      <c r="E363" s="105" t="s">
        <v>1157</v>
      </c>
      <c r="F363" s="102" t="s">
        <v>704</v>
      </c>
      <c r="G363" s="103" t="s">
        <v>552</v>
      </c>
      <c r="H363" s="102" t="s">
        <v>27</v>
      </c>
      <c r="I363" s="103" t="s">
        <v>26</v>
      </c>
      <c r="J363" s="103" t="s">
        <v>991</v>
      </c>
      <c r="K363" s="106">
        <v>117184124</v>
      </c>
      <c r="L363" s="106">
        <v>9374730</v>
      </c>
      <c r="M363" s="106">
        <v>0</v>
      </c>
      <c r="N363" s="106"/>
      <c r="O363" s="106">
        <v>126558854</v>
      </c>
      <c r="P363" s="106">
        <v>126558854</v>
      </c>
      <c r="Q363" s="102" t="s">
        <v>706</v>
      </c>
      <c r="R363" s="102" t="s">
        <v>707</v>
      </c>
      <c r="S363" s="88" t="s">
        <v>681</v>
      </c>
      <c r="T363">
        <f t="shared" si="5"/>
        <v>12</v>
      </c>
    </row>
    <row r="364" spans="1:20" ht="45" x14ac:dyDescent="0.25">
      <c r="A364" s="87">
        <v>363</v>
      </c>
      <c r="B364" s="102" t="s">
        <v>701</v>
      </c>
      <c r="C364" s="103" t="s">
        <v>702</v>
      </c>
      <c r="D364" s="104">
        <v>326</v>
      </c>
      <c r="E364" s="105" t="s">
        <v>1157</v>
      </c>
      <c r="F364" s="102" t="s">
        <v>704</v>
      </c>
      <c r="G364" s="103" t="s">
        <v>552</v>
      </c>
      <c r="H364" s="102" t="s">
        <v>27</v>
      </c>
      <c r="I364" s="103" t="s">
        <v>26</v>
      </c>
      <c r="J364" s="103" t="s">
        <v>991</v>
      </c>
      <c r="K364" s="106">
        <v>250455552</v>
      </c>
      <c r="L364" s="106">
        <v>20036444</v>
      </c>
      <c r="M364" s="106">
        <v>0</v>
      </c>
      <c r="N364" s="106"/>
      <c r="O364" s="106">
        <v>270491996</v>
      </c>
      <c r="P364" s="106">
        <v>270491996</v>
      </c>
      <c r="Q364" s="102" t="s">
        <v>706</v>
      </c>
      <c r="R364" s="102" t="s">
        <v>707</v>
      </c>
      <c r="S364" s="88" t="s">
        <v>681</v>
      </c>
      <c r="T364">
        <f t="shared" si="5"/>
        <v>12</v>
      </c>
    </row>
    <row r="365" spans="1:20" s="64" customFormat="1" ht="45" x14ac:dyDescent="0.25">
      <c r="A365" s="87">
        <v>364</v>
      </c>
      <c r="B365" s="107" t="s">
        <v>701</v>
      </c>
      <c r="C365" s="108" t="s">
        <v>702</v>
      </c>
      <c r="D365" s="109">
        <v>327</v>
      </c>
      <c r="E365" s="110" t="s">
        <v>1159</v>
      </c>
      <c r="F365" s="107" t="s">
        <v>704</v>
      </c>
      <c r="G365" s="108" t="s">
        <v>552</v>
      </c>
      <c r="H365" s="107" t="s">
        <v>27</v>
      </c>
      <c r="I365" s="108" t="s">
        <v>26</v>
      </c>
      <c r="J365" s="108" t="s">
        <v>991</v>
      </c>
      <c r="K365" s="111">
        <v>99581182</v>
      </c>
      <c r="L365" s="111">
        <v>7966495</v>
      </c>
      <c r="M365" s="111">
        <v>0</v>
      </c>
      <c r="N365" s="111"/>
      <c r="O365" s="111"/>
      <c r="P365" s="111">
        <v>107547677</v>
      </c>
      <c r="Q365" s="107" t="s">
        <v>706</v>
      </c>
      <c r="R365" s="107" t="s">
        <v>707</v>
      </c>
      <c r="S365" s="88" t="s">
        <v>681</v>
      </c>
      <c r="T365">
        <f t="shared" si="5"/>
        <v>12</v>
      </c>
    </row>
    <row r="366" spans="1:20" ht="45" x14ac:dyDescent="0.25">
      <c r="A366" s="87">
        <v>365</v>
      </c>
      <c r="B366" s="102" t="s">
        <v>701</v>
      </c>
      <c r="C366" s="103" t="s">
        <v>702</v>
      </c>
      <c r="D366" s="104">
        <v>328</v>
      </c>
      <c r="E366" s="105" t="s">
        <v>1159</v>
      </c>
      <c r="F366" s="102" t="s">
        <v>704</v>
      </c>
      <c r="G366" s="103" t="s">
        <v>552</v>
      </c>
      <c r="H366" s="102" t="s">
        <v>27</v>
      </c>
      <c r="I366" s="103" t="s">
        <v>26</v>
      </c>
      <c r="J366" s="103" t="s">
        <v>991</v>
      </c>
      <c r="K366" s="106">
        <v>245203520</v>
      </c>
      <c r="L366" s="106">
        <v>19616282</v>
      </c>
      <c r="M366" s="106">
        <v>0</v>
      </c>
      <c r="N366" s="106"/>
      <c r="O366" s="106">
        <v>264819802</v>
      </c>
      <c r="P366" s="106">
        <v>264819802</v>
      </c>
      <c r="Q366" s="102" t="s">
        <v>706</v>
      </c>
      <c r="R366" s="102" t="s">
        <v>707</v>
      </c>
      <c r="S366" s="88" t="s">
        <v>681</v>
      </c>
      <c r="T366">
        <f t="shared" si="5"/>
        <v>12</v>
      </c>
    </row>
    <row r="367" spans="1:20" ht="45" x14ac:dyDescent="0.25">
      <c r="A367" s="87">
        <v>366</v>
      </c>
      <c r="B367" s="102" t="s">
        <v>701</v>
      </c>
      <c r="C367" s="103" t="s">
        <v>702</v>
      </c>
      <c r="D367" s="104">
        <v>329</v>
      </c>
      <c r="E367" s="105" t="s">
        <v>1162</v>
      </c>
      <c r="F367" s="102" t="s">
        <v>704</v>
      </c>
      <c r="G367" s="103" t="s">
        <v>552</v>
      </c>
      <c r="H367" s="102" t="s">
        <v>27</v>
      </c>
      <c r="I367" s="103" t="s">
        <v>26</v>
      </c>
      <c r="J367" s="103" t="s">
        <v>991</v>
      </c>
      <c r="K367" s="106">
        <v>85491732</v>
      </c>
      <c r="L367" s="106">
        <v>6839339</v>
      </c>
      <c r="M367" s="106">
        <v>0</v>
      </c>
      <c r="N367" s="106"/>
      <c r="O367" s="106">
        <v>92331071</v>
      </c>
      <c r="P367" s="106">
        <v>92331071</v>
      </c>
      <c r="Q367" s="102" t="s">
        <v>706</v>
      </c>
      <c r="R367" s="102" t="s">
        <v>707</v>
      </c>
      <c r="S367" s="88" t="s">
        <v>681</v>
      </c>
      <c r="T367">
        <f t="shared" si="5"/>
        <v>12</v>
      </c>
    </row>
    <row r="368" spans="1:20" ht="45" x14ac:dyDescent="0.25">
      <c r="A368" s="87">
        <v>367</v>
      </c>
      <c r="B368" s="102" t="s">
        <v>701</v>
      </c>
      <c r="C368" s="103" t="s">
        <v>702</v>
      </c>
      <c r="D368" s="104">
        <v>330</v>
      </c>
      <c r="E368" s="105" t="s">
        <v>1162</v>
      </c>
      <c r="F368" s="102" t="s">
        <v>704</v>
      </c>
      <c r="G368" s="103" t="s">
        <v>552</v>
      </c>
      <c r="H368" s="102" t="s">
        <v>27</v>
      </c>
      <c r="I368" s="103" t="s">
        <v>26</v>
      </c>
      <c r="J368" s="103" t="s">
        <v>991</v>
      </c>
      <c r="K368" s="106">
        <v>309004548</v>
      </c>
      <c r="L368" s="106">
        <v>24720364</v>
      </c>
      <c r="M368" s="106">
        <v>0</v>
      </c>
      <c r="N368" s="106"/>
      <c r="O368" s="106">
        <v>333724912</v>
      </c>
      <c r="P368" s="106">
        <v>333724912</v>
      </c>
      <c r="Q368" s="102" t="s">
        <v>706</v>
      </c>
      <c r="R368" s="102" t="s">
        <v>707</v>
      </c>
      <c r="S368" s="88" t="s">
        <v>681</v>
      </c>
      <c r="T368">
        <f t="shared" si="5"/>
        <v>12</v>
      </c>
    </row>
    <row r="369" spans="1:20" ht="45" x14ac:dyDescent="0.25">
      <c r="A369" s="87">
        <v>368</v>
      </c>
      <c r="B369" s="102" t="s">
        <v>701</v>
      </c>
      <c r="C369" s="103" t="s">
        <v>702</v>
      </c>
      <c r="D369" s="104">
        <v>331</v>
      </c>
      <c r="E369" s="105" t="s">
        <v>1162</v>
      </c>
      <c r="F369" s="102" t="s">
        <v>704</v>
      </c>
      <c r="G369" s="103" t="s">
        <v>552</v>
      </c>
      <c r="H369" s="102" t="s">
        <v>27</v>
      </c>
      <c r="I369" s="103" t="s">
        <v>26</v>
      </c>
      <c r="J369" s="103" t="s">
        <v>991</v>
      </c>
      <c r="K369" s="106">
        <v>99518182</v>
      </c>
      <c r="L369" s="106">
        <v>7961455</v>
      </c>
      <c r="M369" s="106">
        <v>0</v>
      </c>
      <c r="N369" s="106"/>
      <c r="O369" s="106">
        <v>107479637</v>
      </c>
      <c r="P369" s="106">
        <v>107479637</v>
      </c>
      <c r="Q369" s="102" t="s">
        <v>706</v>
      </c>
      <c r="R369" s="102" t="s">
        <v>707</v>
      </c>
      <c r="S369" s="88" t="s">
        <v>681</v>
      </c>
      <c r="T369">
        <f t="shared" si="5"/>
        <v>12</v>
      </c>
    </row>
    <row r="370" spans="1:20" ht="45" x14ac:dyDescent="0.25">
      <c r="A370" s="87">
        <v>369</v>
      </c>
      <c r="B370" s="102" t="s">
        <v>701</v>
      </c>
      <c r="C370" s="103" t="s">
        <v>702</v>
      </c>
      <c r="D370" s="104">
        <v>332</v>
      </c>
      <c r="E370" s="105" t="s">
        <v>1165</v>
      </c>
      <c r="F370" s="102" t="s">
        <v>704</v>
      </c>
      <c r="G370" s="103" t="s">
        <v>552</v>
      </c>
      <c r="H370" s="102" t="s">
        <v>27</v>
      </c>
      <c r="I370" s="103" t="s">
        <v>26</v>
      </c>
      <c r="J370" s="103" t="s">
        <v>991</v>
      </c>
      <c r="K370" s="106">
        <v>98633163</v>
      </c>
      <c r="L370" s="106">
        <v>7890653</v>
      </c>
      <c r="M370" s="106">
        <v>0</v>
      </c>
      <c r="N370" s="106"/>
      <c r="O370" s="106">
        <v>106523816</v>
      </c>
      <c r="P370" s="106">
        <v>106523816</v>
      </c>
      <c r="Q370" s="102" t="s">
        <v>706</v>
      </c>
      <c r="R370" s="102" t="s">
        <v>707</v>
      </c>
      <c r="S370" s="88" t="s">
        <v>681</v>
      </c>
      <c r="T370">
        <f t="shared" si="5"/>
        <v>12</v>
      </c>
    </row>
    <row r="371" spans="1:20" ht="45" x14ac:dyDescent="0.25">
      <c r="A371" s="87">
        <v>370</v>
      </c>
      <c r="B371" s="102" t="s">
        <v>701</v>
      </c>
      <c r="C371" s="103" t="s">
        <v>702</v>
      </c>
      <c r="D371" s="104">
        <v>333</v>
      </c>
      <c r="E371" s="105" t="s">
        <v>1166</v>
      </c>
      <c r="F371" s="102" t="s">
        <v>704</v>
      </c>
      <c r="G371" s="103" t="s">
        <v>552</v>
      </c>
      <c r="H371" s="102" t="s">
        <v>27</v>
      </c>
      <c r="I371" s="103" t="s">
        <v>26</v>
      </c>
      <c r="J371" s="103" t="s">
        <v>991</v>
      </c>
      <c r="K371" s="106">
        <v>83279100</v>
      </c>
      <c r="L371" s="106">
        <v>6662328</v>
      </c>
      <c r="M371" s="106">
        <v>0</v>
      </c>
      <c r="N371" s="106"/>
      <c r="O371" s="106">
        <v>89941428</v>
      </c>
      <c r="P371" s="106">
        <v>89941428</v>
      </c>
      <c r="Q371" s="102" t="s">
        <v>706</v>
      </c>
      <c r="R371" s="102" t="s">
        <v>707</v>
      </c>
      <c r="S371" s="88" t="s">
        <v>681</v>
      </c>
      <c r="T371">
        <f t="shared" si="5"/>
        <v>12</v>
      </c>
    </row>
    <row r="372" spans="1:20" ht="45" x14ac:dyDescent="0.25">
      <c r="A372" s="87">
        <v>371</v>
      </c>
      <c r="B372" s="102" t="s">
        <v>701</v>
      </c>
      <c r="C372" s="103" t="s">
        <v>702</v>
      </c>
      <c r="D372" s="104">
        <v>334</v>
      </c>
      <c r="E372" s="105" t="s">
        <v>1168</v>
      </c>
      <c r="F372" s="102" t="s">
        <v>704</v>
      </c>
      <c r="G372" s="103" t="s">
        <v>552</v>
      </c>
      <c r="H372" s="102" t="s">
        <v>27</v>
      </c>
      <c r="I372" s="103" t="s">
        <v>26</v>
      </c>
      <c r="J372" s="103" t="s">
        <v>991</v>
      </c>
      <c r="K372" s="106">
        <v>87230765</v>
      </c>
      <c r="L372" s="106">
        <v>6978461</v>
      </c>
      <c r="M372" s="106">
        <v>0</v>
      </c>
      <c r="N372" s="106"/>
      <c r="O372" s="106">
        <v>94209226</v>
      </c>
      <c r="P372" s="106">
        <v>94209226</v>
      </c>
      <c r="Q372" s="102" t="s">
        <v>706</v>
      </c>
      <c r="R372" s="102" t="s">
        <v>707</v>
      </c>
      <c r="S372" s="88" t="s">
        <v>681</v>
      </c>
      <c r="T372">
        <f t="shared" si="5"/>
        <v>12</v>
      </c>
    </row>
    <row r="373" spans="1:20" ht="45" x14ac:dyDescent="0.25">
      <c r="A373" s="87">
        <v>372</v>
      </c>
      <c r="B373" s="102" t="s">
        <v>701</v>
      </c>
      <c r="C373" s="103" t="s">
        <v>702</v>
      </c>
      <c r="D373" s="104">
        <v>335</v>
      </c>
      <c r="E373" s="105" t="s">
        <v>1168</v>
      </c>
      <c r="F373" s="102" t="s">
        <v>704</v>
      </c>
      <c r="G373" s="103" t="s">
        <v>552</v>
      </c>
      <c r="H373" s="102" t="s">
        <v>27</v>
      </c>
      <c r="I373" s="103" t="s">
        <v>26</v>
      </c>
      <c r="J373" s="103" t="s">
        <v>991</v>
      </c>
      <c r="K373" s="106">
        <v>251277190</v>
      </c>
      <c r="L373" s="106">
        <v>20102175</v>
      </c>
      <c r="M373" s="106">
        <v>0</v>
      </c>
      <c r="N373" s="106"/>
      <c r="O373" s="106">
        <v>271379365</v>
      </c>
      <c r="P373" s="106">
        <v>271379365</v>
      </c>
      <c r="Q373" s="102" t="s">
        <v>706</v>
      </c>
      <c r="R373" s="102" t="s">
        <v>707</v>
      </c>
      <c r="S373" s="88" t="s">
        <v>681</v>
      </c>
      <c r="T373">
        <f t="shared" si="5"/>
        <v>12</v>
      </c>
    </row>
    <row r="374" spans="1:20" ht="45" x14ac:dyDescent="0.25">
      <c r="A374" s="87">
        <v>373</v>
      </c>
      <c r="B374" s="102" t="s">
        <v>701</v>
      </c>
      <c r="C374" s="103" t="s">
        <v>702</v>
      </c>
      <c r="D374" s="104">
        <v>336</v>
      </c>
      <c r="E374" s="105" t="s">
        <v>1170</v>
      </c>
      <c r="F374" s="102" t="s">
        <v>704</v>
      </c>
      <c r="G374" s="103" t="s">
        <v>552</v>
      </c>
      <c r="H374" s="102" t="s">
        <v>27</v>
      </c>
      <c r="I374" s="103" t="s">
        <v>26</v>
      </c>
      <c r="J374" s="103" t="s">
        <v>991</v>
      </c>
      <c r="K374" s="106">
        <v>83659684</v>
      </c>
      <c r="L374" s="106">
        <v>6692775</v>
      </c>
      <c r="M374" s="106">
        <v>0</v>
      </c>
      <c r="N374" s="106"/>
      <c r="O374" s="106">
        <v>90352459</v>
      </c>
      <c r="P374" s="106">
        <v>90352459</v>
      </c>
      <c r="Q374" s="102" t="s">
        <v>706</v>
      </c>
      <c r="R374" s="102" t="s">
        <v>707</v>
      </c>
      <c r="S374" s="88" t="s">
        <v>681</v>
      </c>
      <c r="T374">
        <f t="shared" si="5"/>
        <v>12</v>
      </c>
    </row>
    <row r="375" spans="1:20" ht="45" x14ac:dyDescent="0.25">
      <c r="A375" s="87">
        <v>374</v>
      </c>
      <c r="B375" s="102" t="s">
        <v>701</v>
      </c>
      <c r="C375" s="103" t="s">
        <v>702</v>
      </c>
      <c r="D375" s="104">
        <v>337</v>
      </c>
      <c r="E375" s="105" t="s">
        <v>1170</v>
      </c>
      <c r="F375" s="102" t="s">
        <v>704</v>
      </c>
      <c r="G375" s="103" t="s">
        <v>552</v>
      </c>
      <c r="H375" s="102" t="s">
        <v>27</v>
      </c>
      <c r="I375" s="103" t="s">
        <v>26</v>
      </c>
      <c r="J375" s="103" t="s">
        <v>991</v>
      </c>
      <c r="K375" s="106">
        <v>262790152</v>
      </c>
      <c r="L375" s="106">
        <v>21023212</v>
      </c>
      <c r="M375" s="106">
        <v>0</v>
      </c>
      <c r="N375" s="106"/>
      <c r="O375" s="106">
        <v>283813364</v>
      </c>
      <c r="P375" s="106">
        <v>283813364</v>
      </c>
      <c r="Q375" s="102" t="s">
        <v>706</v>
      </c>
      <c r="R375" s="102" t="s">
        <v>707</v>
      </c>
      <c r="S375" s="88" t="s">
        <v>681</v>
      </c>
      <c r="T375">
        <f t="shared" si="5"/>
        <v>12</v>
      </c>
    </row>
    <row r="376" spans="1:20" ht="45" x14ac:dyDescent="0.25">
      <c r="A376" s="87">
        <v>375</v>
      </c>
      <c r="B376" s="102" t="s">
        <v>701</v>
      </c>
      <c r="C376" s="103" t="s">
        <v>702</v>
      </c>
      <c r="D376" s="104">
        <v>338</v>
      </c>
      <c r="E376" s="105" t="s">
        <v>1173</v>
      </c>
      <c r="F376" s="102" t="s">
        <v>704</v>
      </c>
      <c r="G376" s="103" t="s">
        <v>552</v>
      </c>
      <c r="H376" s="102" t="s">
        <v>27</v>
      </c>
      <c r="I376" s="103" t="s">
        <v>26</v>
      </c>
      <c r="J376" s="103" t="s">
        <v>991</v>
      </c>
      <c r="K376" s="106">
        <v>82715596</v>
      </c>
      <c r="L376" s="106">
        <v>6617248</v>
      </c>
      <c r="M376" s="106">
        <v>0</v>
      </c>
      <c r="N376" s="106"/>
      <c r="O376" s="106">
        <v>89332844</v>
      </c>
      <c r="P376" s="106">
        <v>89332844</v>
      </c>
      <c r="Q376" s="102" t="s">
        <v>706</v>
      </c>
      <c r="R376" s="102" t="s">
        <v>707</v>
      </c>
      <c r="S376" s="88" t="s">
        <v>681</v>
      </c>
      <c r="T376">
        <f t="shared" si="5"/>
        <v>12</v>
      </c>
    </row>
    <row r="377" spans="1:20" ht="45" x14ac:dyDescent="0.25">
      <c r="A377" s="87">
        <v>376</v>
      </c>
      <c r="B377" s="102" t="s">
        <v>701</v>
      </c>
      <c r="C377" s="103" t="s">
        <v>702</v>
      </c>
      <c r="D377" s="104">
        <v>339</v>
      </c>
      <c r="E377" s="105" t="s">
        <v>1173</v>
      </c>
      <c r="F377" s="102" t="s">
        <v>704</v>
      </c>
      <c r="G377" s="103" t="s">
        <v>552</v>
      </c>
      <c r="H377" s="102" t="s">
        <v>27</v>
      </c>
      <c r="I377" s="103" t="s">
        <v>26</v>
      </c>
      <c r="J377" s="103" t="s">
        <v>991</v>
      </c>
      <c r="K377" s="106">
        <v>349185069</v>
      </c>
      <c r="L377" s="106">
        <v>27934806</v>
      </c>
      <c r="M377" s="106">
        <v>0</v>
      </c>
      <c r="N377" s="106"/>
      <c r="O377" s="106">
        <v>377119875</v>
      </c>
      <c r="P377" s="106">
        <v>377119875</v>
      </c>
      <c r="Q377" s="102" t="s">
        <v>706</v>
      </c>
      <c r="R377" s="102" t="s">
        <v>707</v>
      </c>
      <c r="S377" s="88" t="s">
        <v>681</v>
      </c>
      <c r="T377">
        <f t="shared" si="5"/>
        <v>12</v>
      </c>
    </row>
    <row r="378" spans="1:20" ht="45" x14ac:dyDescent="0.25">
      <c r="A378" s="87">
        <v>377</v>
      </c>
      <c r="B378" s="102" t="s">
        <v>701</v>
      </c>
      <c r="C378" s="103" t="s">
        <v>702</v>
      </c>
      <c r="D378" s="104">
        <v>340</v>
      </c>
      <c r="E378" s="105" t="s">
        <v>1175</v>
      </c>
      <c r="F378" s="102" t="s">
        <v>704</v>
      </c>
      <c r="G378" s="103" t="s">
        <v>552</v>
      </c>
      <c r="H378" s="102" t="s">
        <v>27</v>
      </c>
      <c r="I378" s="103" t="s">
        <v>26</v>
      </c>
      <c r="J378" s="103" t="s">
        <v>991</v>
      </c>
      <c r="K378" s="106">
        <v>97427484</v>
      </c>
      <c r="L378" s="106">
        <v>7794199</v>
      </c>
      <c r="M378" s="106">
        <v>0</v>
      </c>
      <c r="N378" s="106"/>
      <c r="O378" s="106">
        <v>105221683</v>
      </c>
      <c r="P378" s="106">
        <v>105221683</v>
      </c>
      <c r="Q378" s="102" t="s">
        <v>706</v>
      </c>
      <c r="R378" s="102" t="s">
        <v>707</v>
      </c>
      <c r="S378" s="88" t="s">
        <v>681</v>
      </c>
      <c r="T378">
        <f t="shared" si="5"/>
        <v>12</v>
      </c>
    </row>
    <row r="379" spans="1:20" ht="45" x14ac:dyDescent="0.25">
      <c r="A379" s="87">
        <v>378</v>
      </c>
      <c r="B379" s="102" t="s">
        <v>701</v>
      </c>
      <c r="C379" s="103" t="s">
        <v>702</v>
      </c>
      <c r="D379" s="104">
        <v>341</v>
      </c>
      <c r="E379" s="105" t="s">
        <v>1175</v>
      </c>
      <c r="F379" s="102" t="s">
        <v>704</v>
      </c>
      <c r="G379" s="103" t="s">
        <v>552</v>
      </c>
      <c r="H379" s="102" t="s">
        <v>27</v>
      </c>
      <c r="I379" s="103" t="s">
        <v>26</v>
      </c>
      <c r="J379" s="103" t="s">
        <v>991</v>
      </c>
      <c r="K379" s="106">
        <v>235204620</v>
      </c>
      <c r="L379" s="106">
        <v>18816370</v>
      </c>
      <c r="M379" s="106">
        <v>0</v>
      </c>
      <c r="N379" s="106"/>
      <c r="O379" s="106">
        <v>254020990</v>
      </c>
      <c r="P379" s="106">
        <v>254020990</v>
      </c>
      <c r="Q379" s="102" t="s">
        <v>706</v>
      </c>
      <c r="R379" s="102" t="s">
        <v>707</v>
      </c>
      <c r="S379" s="88" t="s">
        <v>681</v>
      </c>
      <c r="T379">
        <f t="shared" si="5"/>
        <v>12</v>
      </c>
    </row>
    <row r="380" spans="1:20" ht="45" x14ac:dyDescent="0.25">
      <c r="A380" s="87">
        <v>379</v>
      </c>
      <c r="B380" s="102" t="s">
        <v>701</v>
      </c>
      <c r="C380" s="103" t="s">
        <v>702</v>
      </c>
      <c r="D380" s="104">
        <v>342</v>
      </c>
      <c r="E380" s="105" t="s">
        <v>1177</v>
      </c>
      <c r="F380" s="102" t="s">
        <v>704</v>
      </c>
      <c r="G380" s="103" t="s">
        <v>552</v>
      </c>
      <c r="H380" s="102" t="s">
        <v>27</v>
      </c>
      <c r="I380" s="103" t="s">
        <v>26</v>
      </c>
      <c r="J380" s="103" t="s">
        <v>991</v>
      </c>
      <c r="K380" s="106">
        <v>210662347</v>
      </c>
      <c r="L380" s="106">
        <v>16852988</v>
      </c>
      <c r="M380" s="106">
        <v>0</v>
      </c>
      <c r="N380" s="106"/>
      <c r="O380" s="106">
        <v>227515335</v>
      </c>
      <c r="P380" s="106">
        <v>227515335</v>
      </c>
      <c r="Q380" s="102" t="s">
        <v>706</v>
      </c>
      <c r="R380" s="102" t="s">
        <v>707</v>
      </c>
      <c r="S380" s="88" t="s">
        <v>681</v>
      </c>
      <c r="T380">
        <f t="shared" si="5"/>
        <v>12</v>
      </c>
    </row>
    <row r="381" spans="1:20" ht="45" x14ac:dyDescent="0.25">
      <c r="A381" s="87">
        <v>380</v>
      </c>
      <c r="B381" s="102" t="s">
        <v>701</v>
      </c>
      <c r="C381" s="103" t="s">
        <v>702</v>
      </c>
      <c r="D381" s="104">
        <v>343</v>
      </c>
      <c r="E381" s="105" t="s">
        <v>1179</v>
      </c>
      <c r="F381" s="102" t="s">
        <v>704</v>
      </c>
      <c r="G381" s="103" t="s">
        <v>552</v>
      </c>
      <c r="H381" s="102" t="s">
        <v>27</v>
      </c>
      <c r="I381" s="103" t="s">
        <v>26</v>
      </c>
      <c r="J381" s="103" t="s">
        <v>991</v>
      </c>
      <c r="K381" s="106">
        <v>71946512</v>
      </c>
      <c r="L381" s="106">
        <v>5755721</v>
      </c>
      <c r="M381" s="106">
        <v>0</v>
      </c>
      <c r="N381" s="106"/>
      <c r="O381" s="106">
        <v>77702233</v>
      </c>
      <c r="P381" s="106">
        <v>77702233</v>
      </c>
      <c r="Q381" s="102" t="s">
        <v>706</v>
      </c>
      <c r="R381" s="102" t="s">
        <v>707</v>
      </c>
      <c r="S381" s="88" t="s">
        <v>681</v>
      </c>
      <c r="T381">
        <f t="shared" si="5"/>
        <v>12</v>
      </c>
    </row>
    <row r="382" spans="1:20" ht="45" x14ac:dyDescent="0.25">
      <c r="A382" s="87">
        <v>381</v>
      </c>
      <c r="B382" s="102" t="s">
        <v>701</v>
      </c>
      <c r="C382" s="103" t="s">
        <v>702</v>
      </c>
      <c r="D382" s="104">
        <v>344</v>
      </c>
      <c r="E382" s="105" t="s">
        <v>1181</v>
      </c>
      <c r="F382" s="102" t="s">
        <v>704</v>
      </c>
      <c r="G382" s="103" t="s">
        <v>552</v>
      </c>
      <c r="H382" s="102" t="s">
        <v>27</v>
      </c>
      <c r="I382" s="103" t="s">
        <v>26</v>
      </c>
      <c r="J382" s="103" t="s">
        <v>991</v>
      </c>
      <c r="K382" s="106">
        <v>118053480</v>
      </c>
      <c r="L382" s="106">
        <v>9444278</v>
      </c>
      <c r="M382" s="106">
        <v>0</v>
      </c>
      <c r="N382" s="106"/>
      <c r="O382" s="106">
        <v>127497758</v>
      </c>
      <c r="P382" s="106">
        <v>127497758</v>
      </c>
      <c r="Q382" s="102" t="s">
        <v>706</v>
      </c>
      <c r="R382" s="102" t="s">
        <v>707</v>
      </c>
      <c r="S382" s="88" t="s">
        <v>681</v>
      </c>
      <c r="T382">
        <f t="shared" si="5"/>
        <v>12</v>
      </c>
    </row>
    <row r="383" spans="1:20" ht="45" x14ac:dyDescent="0.25">
      <c r="A383" s="87">
        <v>382</v>
      </c>
      <c r="B383" s="102" t="s">
        <v>701</v>
      </c>
      <c r="C383" s="103" t="s">
        <v>702</v>
      </c>
      <c r="D383" s="104">
        <v>345</v>
      </c>
      <c r="E383" s="105" t="s">
        <v>1181</v>
      </c>
      <c r="F383" s="102" t="s">
        <v>704</v>
      </c>
      <c r="G383" s="103" t="s">
        <v>552</v>
      </c>
      <c r="H383" s="102" t="s">
        <v>27</v>
      </c>
      <c r="I383" s="103" t="s">
        <v>26</v>
      </c>
      <c r="J383" s="103" t="s">
        <v>991</v>
      </c>
      <c r="K383" s="106">
        <v>407481187</v>
      </c>
      <c r="L383" s="106">
        <v>32598495</v>
      </c>
      <c r="M383" s="106">
        <v>0</v>
      </c>
      <c r="N383" s="106"/>
      <c r="O383" s="106">
        <v>440079682</v>
      </c>
      <c r="P383" s="106">
        <v>440079682</v>
      </c>
      <c r="Q383" s="102" t="s">
        <v>706</v>
      </c>
      <c r="R383" s="102" t="s">
        <v>707</v>
      </c>
      <c r="S383" s="88" t="s">
        <v>681</v>
      </c>
      <c r="T383">
        <f t="shared" si="5"/>
        <v>12</v>
      </c>
    </row>
    <row r="384" spans="1:20" ht="45" x14ac:dyDescent="0.25">
      <c r="A384" s="87">
        <v>383</v>
      </c>
      <c r="B384" s="102" t="s">
        <v>701</v>
      </c>
      <c r="C384" s="103" t="s">
        <v>702</v>
      </c>
      <c r="D384" s="104">
        <v>346</v>
      </c>
      <c r="E384" s="105" t="s">
        <v>1181</v>
      </c>
      <c r="F384" s="102" t="s">
        <v>704</v>
      </c>
      <c r="G384" s="103" t="s">
        <v>552</v>
      </c>
      <c r="H384" s="102" t="s">
        <v>27</v>
      </c>
      <c r="I384" s="103" t="s">
        <v>26</v>
      </c>
      <c r="J384" s="103" t="s">
        <v>991</v>
      </c>
      <c r="K384" s="106">
        <v>162221075</v>
      </c>
      <c r="L384" s="106">
        <v>12977686</v>
      </c>
      <c r="M384" s="106">
        <v>0</v>
      </c>
      <c r="N384" s="106"/>
      <c r="O384" s="106">
        <v>175198761</v>
      </c>
      <c r="P384" s="106">
        <v>175198761</v>
      </c>
      <c r="Q384" s="102" t="s">
        <v>706</v>
      </c>
      <c r="R384" s="102" t="s">
        <v>707</v>
      </c>
      <c r="S384" s="88" t="s">
        <v>681</v>
      </c>
      <c r="T384">
        <f t="shared" si="5"/>
        <v>12</v>
      </c>
    </row>
    <row r="385" spans="1:20" ht="45" x14ac:dyDescent="0.25">
      <c r="A385" s="87">
        <v>384</v>
      </c>
      <c r="B385" s="102" t="s">
        <v>701</v>
      </c>
      <c r="C385" s="103" t="s">
        <v>702</v>
      </c>
      <c r="D385" s="104">
        <v>347</v>
      </c>
      <c r="E385" s="105" t="s">
        <v>1181</v>
      </c>
      <c r="F385" s="102" t="s">
        <v>704</v>
      </c>
      <c r="G385" s="103" t="s">
        <v>552</v>
      </c>
      <c r="H385" s="102" t="s">
        <v>27</v>
      </c>
      <c r="I385" s="103" t="s">
        <v>26</v>
      </c>
      <c r="J385" s="103" t="s">
        <v>991</v>
      </c>
      <c r="K385" s="106">
        <v>265054480</v>
      </c>
      <c r="L385" s="106">
        <v>21204358</v>
      </c>
      <c r="M385" s="106">
        <v>0</v>
      </c>
      <c r="N385" s="106"/>
      <c r="O385" s="106">
        <v>286258838</v>
      </c>
      <c r="P385" s="106">
        <v>286258838</v>
      </c>
      <c r="Q385" s="102" t="s">
        <v>706</v>
      </c>
      <c r="R385" s="102" t="s">
        <v>707</v>
      </c>
      <c r="S385" s="88" t="s">
        <v>681</v>
      </c>
      <c r="T385">
        <f t="shared" si="5"/>
        <v>12</v>
      </c>
    </row>
    <row r="386" spans="1:20" ht="45" x14ac:dyDescent="0.25">
      <c r="A386" s="87">
        <v>385</v>
      </c>
      <c r="B386" s="102" t="s">
        <v>701</v>
      </c>
      <c r="C386" s="103" t="s">
        <v>702</v>
      </c>
      <c r="D386" s="104">
        <v>348</v>
      </c>
      <c r="E386" s="105" t="s">
        <v>1184</v>
      </c>
      <c r="F386" s="102" t="s">
        <v>704</v>
      </c>
      <c r="G386" s="103" t="s">
        <v>552</v>
      </c>
      <c r="H386" s="102" t="s">
        <v>27</v>
      </c>
      <c r="I386" s="103" t="s">
        <v>26</v>
      </c>
      <c r="J386" s="103" t="s">
        <v>991</v>
      </c>
      <c r="K386" s="106">
        <v>111764168</v>
      </c>
      <c r="L386" s="106">
        <v>8941133</v>
      </c>
      <c r="M386" s="106">
        <v>0</v>
      </c>
      <c r="N386" s="106"/>
      <c r="O386" s="106">
        <v>120705301</v>
      </c>
      <c r="P386" s="106">
        <v>120705301</v>
      </c>
      <c r="Q386" s="102" t="s">
        <v>706</v>
      </c>
      <c r="R386" s="102" t="s">
        <v>707</v>
      </c>
      <c r="S386" s="88" t="s">
        <v>681</v>
      </c>
      <c r="T386">
        <f t="shared" si="5"/>
        <v>12</v>
      </c>
    </row>
    <row r="387" spans="1:20" ht="45" x14ac:dyDescent="0.25">
      <c r="A387" s="87">
        <v>386</v>
      </c>
      <c r="B387" s="102" t="s">
        <v>701</v>
      </c>
      <c r="C387" s="103" t="s">
        <v>702</v>
      </c>
      <c r="D387" s="104">
        <v>349</v>
      </c>
      <c r="E387" s="105" t="s">
        <v>1184</v>
      </c>
      <c r="F387" s="102" t="s">
        <v>704</v>
      </c>
      <c r="G387" s="103" t="s">
        <v>552</v>
      </c>
      <c r="H387" s="102" t="s">
        <v>27</v>
      </c>
      <c r="I387" s="103" t="s">
        <v>26</v>
      </c>
      <c r="J387" s="103" t="s">
        <v>991</v>
      </c>
      <c r="K387" s="106">
        <v>100541080</v>
      </c>
      <c r="L387" s="106">
        <v>8043286</v>
      </c>
      <c r="M387" s="106">
        <v>0</v>
      </c>
      <c r="N387" s="106"/>
      <c r="O387" s="106">
        <v>108584366</v>
      </c>
      <c r="P387" s="106">
        <v>108584366</v>
      </c>
      <c r="Q387" s="102" t="s">
        <v>706</v>
      </c>
      <c r="R387" s="102" t="s">
        <v>707</v>
      </c>
      <c r="S387" s="88" t="s">
        <v>681</v>
      </c>
      <c r="T387">
        <f t="shared" ref="T387:T393" si="6">MONTH(E387)</f>
        <v>12</v>
      </c>
    </row>
    <row r="388" spans="1:20" ht="45" x14ac:dyDescent="0.25">
      <c r="A388" s="87">
        <v>387</v>
      </c>
      <c r="B388" s="102" t="s">
        <v>701</v>
      </c>
      <c r="C388" s="103" t="s">
        <v>702</v>
      </c>
      <c r="D388" s="104">
        <v>350</v>
      </c>
      <c r="E388" s="105" t="s">
        <v>1184</v>
      </c>
      <c r="F388" s="102" t="s">
        <v>704</v>
      </c>
      <c r="G388" s="103" t="s">
        <v>552</v>
      </c>
      <c r="H388" s="102" t="s">
        <v>27</v>
      </c>
      <c r="I388" s="103" t="s">
        <v>26</v>
      </c>
      <c r="J388" s="103" t="s">
        <v>991</v>
      </c>
      <c r="K388" s="106">
        <v>0</v>
      </c>
      <c r="L388" s="106">
        <v>0</v>
      </c>
      <c r="M388" s="106">
        <v>0</v>
      </c>
      <c r="N388" s="106"/>
      <c r="O388" s="106">
        <v>0</v>
      </c>
      <c r="P388" s="106">
        <v>0</v>
      </c>
      <c r="Q388" s="102" t="s">
        <v>706</v>
      </c>
      <c r="R388" s="102" t="s">
        <v>707</v>
      </c>
      <c r="S388" s="88" t="s">
        <v>681</v>
      </c>
      <c r="T388">
        <f t="shared" si="6"/>
        <v>12</v>
      </c>
    </row>
    <row r="389" spans="1:20" ht="45" x14ac:dyDescent="0.25">
      <c r="A389" s="87">
        <v>388</v>
      </c>
      <c r="B389" s="102" t="s">
        <v>701</v>
      </c>
      <c r="C389" s="103" t="s">
        <v>702</v>
      </c>
      <c r="D389" s="104">
        <v>351</v>
      </c>
      <c r="E389" s="105" t="s">
        <v>1187</v>
      </c>
      <c r="F389" s="102" t="s">
        <v>704</v>
      </c>
      <c r="G389" s="103" t="s">
        <v>552</v>
      </c>
      <c r="H389" s="102" t="s">
        <v>27</v>
      </c>
      <c r="I389" s="103" t="s">
        <v>26</v>
      </c>
      <c r="J389" s="103" t="s">
        <v>991</v>
      </c>
      <c r="K389" s="106">
        <v>97129983</v>
      </c>
      <c r="L389" s="106">
        <v>7770399</v>
      </c>
      <c r="M389" s="106">
        <v>0</v>
      </c>
      <c r="N389" s="106"/>
      <c r="O389" s="106">
        <v>104900382</v>
      </c>
      <c r="P389" s="106">
        <v>104900382</v>
      </c>
      <c r="Q389" s="102" t="s">
        <v>706</v>
      </c>
      <c r="R389" s="102" t="s">
        <v>707</v>
      </c>
      <c r="S389" s="88" t="s">
        <v>681</v>
      </c>
      <c r="T389">
        <f t="shared" si="6"/>
        <v>12</v>
      </c>
    </row>
    <row r="390" spans="1:20" ht="45" x14ac:dyDescent="0.25">
      <c r="A390" s="87">
        <v>389</v>
      </c>
      <c r="B390" s="102" t="s">
        <v>701</v>
      </c>
      <c r="C390" s="103" t="s">
        <v>702</v>
      </c>
      <c r="D390" s="104">
        <v>352</v>
      </c>
      <c r="E390" s="105" t="s">
        <v>1187</v>
      </c>
      <c r="F390" s="102" t="s">
        <v>704</v>
      </c>
      <c r="G390" s="103" t="s">
        <v>552</v>
      </c>
      <c r="H390" s="102" t="s">
        <v>27</v>
      </c>
      <c r="I390" s="103" t="s">
        <v>26</v>
      </c>
      <c r="J390" s="103" t="s">
        <v>991</v>
      </c>
      <c r="K390" s="106">
        <v>124689846</v>
      </c>
      <c r="L390" s="106">
        <v>9975188</v>
      </c>
      <c r="M390" s="106">
        <v>0</v>
      </c>
      <c r="N390" s="106"/>
      <c r="O390" s="106">
        <v>134665034</v>
      </c>
      <c r="P390" s="106">
        <v>134665034</v>
      </c>
      <c r="Q390" s="102" t="s">
        <v>706</v>
      </c>
      <c r="R390" s="102" t="s">
        <v>707</v>
      </c>
      <c r="S390" s="88" t="s">
        <v>681</v>
      </c>
      <c r="T390">
        <f t="shared" si="6"/>
        <v>12</v>
      </c>
    </row>
    <row r="391" spans="1:20" ht="45" x14ac:dyDescent="0.25">
      <c r="A391" s="87">
        <v>390</v>
      </c>
      <c r="B391" s="102" t="s">
        <v>701</v>
      </c>
      <c r="C391" s="103" t="s">
        <v>702</v>
      </c>
      <c r="D391" s="104">
        <v>353</v>
      </c>
      <c r="E391" s="105" t="s">
        <v>1187</v>
      </c>
      <c r="F391" s="102" t="s">
        <v>704</v>
      </c>
      <c r="G391" s="103" t="s">
        <v>552</v>
      </c>
      <c r="H391" s="102" t="s">
        <v>27</v>
      </c>
      <c r="I391" s="103" t="s">
        <v>26</v>
      </c>
      <c r="J391" s="103" t="s">
        <v>991</v>
      </c>
      <c r="K391" s="106">
        <v>375052778</v>
      </c>
      <c r="L391" s="106">
        <v>30004222</v>
      </c>
      <c r="M391" s="106">
        <v>0</v>
      </c>
      <c r="N391" s="106"/>
      <c r="O391" s="106">
        <v>405057000</v>
      </c>
      <c r="P391" s="106">
        <v>405057000</v>
      </c>
      <c r="Q391" s="102" t="s">
        <v>706</v>
      </c>
      <c r="R391" s="102" t="s">
        <v>707</v>
      </c>
      <c r="S391" s="88" t="s">
        <v>681</v>
      </c>
      <c r="T391">
        <f t="shared" si="6"/>
        <v>12</v>
      </c>
    </row>
    <row r="392" spans="1:20" ht="45" x14ac:dyDescent="0.25">
      <c r="A392" s="87">
        <v>391</v>
      </c>
      <c r="B392" s="102" t="s">
        <v>701</v>
      </c>
      <c r="C392" s="103" t="s">
        <v>702</v>
      </c>
      <c r="D392" s="104">
        <v>354</v>
      </c>
      <c r="E392" s="105" t="s">
        <v>1190</v>
      </c>
      <c r="F392" s="102" t="s">
        <v>704</v>
      </c>
      <c r="G392" s="103" t="s">
        <v>552</v>
      </c>
      <c r="H392" s="102" t="s">
        <v>27</v>
      </c>
      <c r="I392" s="103" t="s">
        <v>26</v>
      </c>
      <c r="J392" s="103" t="s">
        <v>991</v>
      </c>
      <c r="K392" s="106">
        <v>108951516</v>
      </c>
      <c r="L392" s="106">
        <v>8716121</v>
      </c>
      <c r="M392" s="106">
        <v>0</v>
      </c>
      <c r="N392" s="106"/>
      <c r="O392" s="106">
        <v>117667637</v>
      </c>
      <c r="P392" s="106">
        <v>117667637</v>
      </c>
      <c r="Q392" s="102" t="s">
        <v>706</v>
      </c>
      <c r="R392" s="102" t="s">
        <v>707</v>
      </c>
      <c r="S392" s="88" t="s">
        <v>681</v>
      </c>
      <c r="T392">
        <f t="shared" si="6"/>
        <v>12</v>
      </c>
    </row>
    <row r="393" spans="1:20" ht="45" x14ac:dyDescent="0.25">
      <c r="A393" s="87">
        <v>392</v>
      </c>
      <c r="B393" s="102" t="s">
        <v>701</v>
      </c>
      <c r="C393" s="103" t="s">
        <v>702</v>
      </c>
      <c r="D393" s="104">
        <v>355</v>
      </c>
      <c r="E393" s="105" t="s">
        <v>1190</v>
      </c>
      <c r="F393" s="102" t="s">
        <v>704</v>
      </c>
      <c r="G393" s="103" t="s">
        <v>552</v>
      </c>
      <c r="H393" s="102" t="s">
        <v>27</v>
      </c>
      <c r="I393" s="103" t="s">
        <v>26</v>
      </c>
      <c r="J393" s="103" t="s">
        <v>991</v>
      </c>
      <c r="K393" s="106">
        <v>237188738</v>
      </c>
      <c r="L393" s="106">
        <v>18975099</v>
      </c>
      <c r="M393" s="106">
        <v>0</v>
      </c>
      <c r="N393" s="106"/>
      <c r="O393" s="106">
        <v>256163837</v>
      </c>
      <c r="P393" s="106">
        <v>256163837</v>
      </c>
      <c r="Q393" s="102" t="s">
        <v>706</v>
      </c>
      <c r="R393" s="102" t="s">
        <v>707</v>
      </c>
      <c r="S393" s="88" t="s">
        <v>681</v>
      </c>
      <c r="T393">
        <f t="shared" si="6"/>
        <v>12</v>
      </c>
    </row>
    <row r="394" spans="1:20" x14ac:dyDescent="0.25">
      <c r="A394" s="87">
        <v>393</v>
      </c>
      <c r="E394" s="55">
        <v>46021</v>
      </c>
    </row>
    <row r="395" spans="1:20" x14ac:dyDescent="0.25">
      <c r="A395" s="87">
        <v>394</v>
      </c>
      <c r="E395" s="55">
        <v>46013</v>
      </c>
    </row>
    <row r="396" spans="1:20" x14ac:dyDescent="0.25">
      <c r="A396" s="87">
        <v>395</v>
      </c>
      <c r="E396" s="55">
        <v>46007</v>
      </c>
    </row>
    <row r="397" spans="1:20" x14ac:dyDescent="0.25">
      <c r="A397" s="87">
        <v>396</v>
      </c>
      <c r="E397" s="55">
        <v>46004</v>
      </c>
    </row>
    <row r="398" spans="1:20" x14ac:dyDescent="0.25">
      <c r="A398" s="87">
        <v>397</v>
      </c>
      <c r="E398" s="55">
        <v>45993</v>
      </c>
    </row>
    <row r="399" spans="1:20" x14ac:dyDescent="0.25">
      <c r="A399" s="87">
        <v>398</v>
      </c>
      <c r="E399" s="55">
        <v>45987</v>
      </c>
    </row>
    <row r="400" spans="1:20" x14ac:dyDescent="0.25">
      <c r="A400" s="87">
        <v>399</v>
      </c>
      <c r="E400" s="55">
        <v>45987</v>
      </c>
    </row>
    <row r="401" spans="1:5" x14ac:dyDescent="0.25">
      <c r="A401" s="87">
        <v>400</v>
      </c>
      <c r="E401" s="55">
        <v>45985</v>
      </c>
    </row>
    <row r="402" spans="1:5" x14ac:dyDescent="0.25">
      <c r="A402" s="87">
        <v>401</v>
      </c>
      <c r="E402" s="72">
        <v>45981</v>
      </c>
    </row>
    <row r="403" spans="1:5" x14ac:dyDescent="0.25">
      <c r="A403" s="87">
        <v>402</v>
      </c>
      <c r="E403" s="72">
        <v>45981</v>
      </c>
    </row>
    <row r="404" spans="1:5" x14ac:dyDescent="0.25">
      <c r="A404" s="87">
        <v>403</v>
      </c>
      <c r="E404" s="55">
        <v>45979</v>
      </c>
    </row>
    <row r="405" spans="1:5" x14ac:dyDescent="0.25">
      <c r="A405" s="87">
        <v>404</v>
      </c>
      <c r="E405" s="55">
        <v>45969</v>
      </c>
    </row>
    <row r="406" spans="1:5" x14ac:dyDescent="0.25">
      <c r="A406" s="87">
        <v>405</v>
      </c>
      <c r="E406" s="55">
        <v>45960</v>
      </c>
    </row>
    <row r="407" spans="1:5" x14ac:dyDescent="0.25">
      <c r="A407" s="87">
        <v>406</v>
      </c>
      <c r="E407" s="55">
        <v>45943</v>
      </c>
    </row>
    <row r="408" spans="1:5" x14ac:dyDescent="0.25">
      <c r="A408" s="87">
        <v>407</v>
      </c>
      <c r="E408" s="55">
        <v>45930</v>
      </c>
    </row>
    <row r="409" spans="1:5" x14ac:dyDescent="0.25">
      <c r="A409" s="87">
        <v>408</v>
      </c>
      <c r="E409" s="55">
        <v>45923</v>
      </c>
    </row>
    <row r="410" spans="1:5" x14ac:dyDescent="0.25">
      <c r="A410" s="87">
        <v>409</v>
      </c>
      <c r="E410" s="55">
        <v>45903</v>
      </c>
    </row>
    <row r="411" spans="1:5" x14ac:dyDescent="0.25">
      <c r="A411" s="87">
        <v>410</v>
      </c>
      <c r="E411" s="55">
        <v>45895</v>
      </c>
    </row>
    <row r="412" spans="1:5" x14ac:dyDescent="0.25">
      <c r="A412" s="87">
        <v>411</v>
      </c>
      <c r="E412" s="55">
        <v>45891</v>
      </c>
    </row>
    <row r="413" spans="1:5" x14ac:dyDescent="0.25">
      <c r="A413" s="87">
        <v>412</v>
      </c>
      <c r="E413" s="55">
        <v>45889</v>
      </c>
    </row>
    <row r="414" spans="1:5" x14ac:dyDescent="0.25">
      <c r="A414" s="87">
        <v>413</v>
      </c>
      <c r="E414" s="55">
        <v>45887</v>
      </c>
    </row>
    <row r="415" spans="1:5" x14ac:dyDescent="0.25">
      <c r="A415" s="87">
        <v>414</v>
      </c>
      <c r="E415" s="55">
        <v>45883</v>
      </c>
    </row>
    <row r="416" spans="1:5" x14ac:dyDescent="0.25">
      <c r="A416" s="87">
        <v>415</v>
      </c>
      <c r="E416" s="55">
        <v>45875</v>
      </c>
    </row>
    <row r="417" spans="1:5" x14ac:dyDescent="0.25">
      <c r="A417" s="87">
        <v>416</v>
      </c>
      <c r="E417" s="55">
        <v>45861</v>
      </c>
    </row>
    <row r="418" spans="1:5" x14ac:dyDescent="0.25">
      <c r="A418" s="87">
        <v>417</v>
      </c>
      <c r="E418" s="55">
        <v>45854</v>
      </c>
    </row>
    <row r="419" spans="1:5" x14ac:dyDescent="0.25">
      <c r="A419" s="87">
        <v>418</v>
      </c>
      <c r="E419" s="55">
        <v>45852</v>
      </c>
    </row>
    <row r="420" spans="1:5" x14ac:dyDescent="0.25">
      <c r="A420" s="87">
        <v>419</v>
      </c>
      <c r="E420" s="55">
        <v>45831</v>
      </c>
    </row>
    <row r="421" spans="1:5" x14ac:dyDescent="0.25">
      <c r="A421" s="87">
        <v>420</v>
      </c>
      <c r="E421" s="55">
        <v>45825</v>
      </c>
    </row>
    <row r="422" spans="1:5" x14ac:dyDescent="0.25">
      <c r="A422" s="87">
        <v>421</v>
      </c>
      <c r="E422" s="55">
        <v>45810</v>
      </c>
    </row>
    <row r="423" spans="1:5" x14ac:dyDescent="0.25">
      <c r="A423" s="87">
        <v>422</v>
      </c>
      <c r="E423" s="55">
        <v>45805</v>
      </c>
    </row>
    <row r="424" spans="1:5" x14ac:dyDescent="0.25">
      <c r="A424" s="87">
        <v>423</v>
      </c>
      <c r="E424" s="55">
        <v>45803</v>
      </c>
    </row>
    <row r="425" spans="1:5" x14ac:dyDescent="0.25">
      <c r="E425" s="55">
        <v>45796</v>
      </c>
    </row>
    <row r="426" spans="1:5" x14ac:dyDescent="0.25">
      <c r="E426" s="55">
        <v>45791</v>
      </c>
    </row>
    <row r="427" spans="1:5" x14ac:dyDescent="0.25">
      <c r="E427" s="55">
        <v>45784</v>
      </c>
    </row>
    <row r="428" spans="1:5" x14ac:dyDescent="0.25">
      <c r="E428" s="55">
        <v>45769</v>
      </c>
    </row>
    <row r="429" spans="1:5" x14ac:dyDescent="0.25">
      <c r="E429" s="55">
        <v>45763</v>
      </c>
    </row>
    <row r="430" spans="1:5" x14ac:dyDescent="0.25">
      <c r="E430" s="55">
        <v>45756</v>
      </c>
    </row>
    <row r="431" spans="1:5" x14ac:dyDescent="0.25">
      <c r="E431" s="55">
        <v>45747</v>
      </c>
    </row>
    <row r="432" spans="1:5" x14ac:dyDescent="0.25">
      <c r="E432" s="55">
        <v>45743</v>
      </c>
    </row>
    <row r="433" spans="5:5" x14ac:dyDescent="0.25">
      <c r="E433" s="55">
        <v>45738</v>
      </c>
    </row>
    <row r="434" spans="5:5" x14ac:dyDescent="0.25">
      <c r="E434" s="55">
        <v>45733</v>
      </c>
    </row>
    <row r="435" spans="5:5" x14ac:dyDescent="0.25">
      <c r="E435" s="55">
        <v>45726</v>
      </c>
    </row>
    <row r="436" spans="5:5" x14ac:dyDescent="0.25">
      <c r="E436" s="55">
        <v>45720</v>
      </c>
    </row>
    <row r="437" spans="5:5" x14ac:dyDescent="0.25">
      <c r="E437" s="55">
        <v>45712</v>
      </c>
    </row>
    <row r="438" spans="5:5" x14ac:dyDescent="0.25">
      <c r="E438" s="55">
        <v>45706</v>
      </c>
    </row>
    <row r="439" spans="5:5" x14ac:dyDescent="0.25">
      <c r="E439" s="55">
        <v>45700</v>
      </c>
    </row>
    <row r="440" spans="5:5" x14ac:dyDescent="0.25">
      <c r="E440" s="55">
        <v>45698</v>
      </c>
    </row>
    <row r="441" spans="5:5" x14ac:dyDescent="0.25">
      <c r="E441" s="55">
        <v>45681</v>
      </c>
    </row>
    <row r="442" spans="5:5" x14ac:dyDescent="0.25">
      <c r="E442" s="55">
        <v>45680</v>
      </c>
    </row>
    <row r="443" spans="5:5" x14ac:dyDescent="0.25">
      <c r="E443" s="55">
        <v>45677</v>
      </c>
    </row>
    <row r="444" spans="5:5" x14ac:dyDescent="0.25">
      <c r="E444" s="55">
        <v>45674</v>
      </c>
    </row>
    <row r="445" spans="5:5" x14ac:dyDescent="0.25">
      <c r="E445" s="55">
        <v>45673</v>
      </c>
    </row>
    <row r="446" spans="5:5" x14ac:dyDescent="0.25">
      <c r="E446" s="55">
        <v>45673</v>
      </c>
    </row>
    <row r="447" spans="5:5" x14ac:dyDescent="0.25">
      <c r="E447" s="55">
        <v>45670</v>
      </c>
    </row>
    <row r="448" spans="5:5" x14ac:dyDescent="0.25">
      <c r="E448" s="55">
        <v>45664</v>
      </c>
    </row>
    <row r="449" spans="5:5" x14ac:dyDescent="0.25">
      <c r="E449" s="55">
        <v>45659</v>
      </c>
    </row>
    <row r="450" spans="5:5" x14ac:dyDescent="0.25">
      <c r="E450" s="51">
        <v>45992</v>
      </c>
    </row>
    <row r="451" spans="5:5" x14ac:dyDescent="0.25">
      <c r="E451" s="51">
        <v>45817</v>
      </c>
    </row>
    <row r="452" spans="5:5" x14ac:dyDescent="0.25">
      <c r="E452" s="51">
        <v>45841</v>
      </c>
    </row>
    <row r="453" spans="5:5" x14ac:dyDescent="0.25">
      <c r="E453" s="13">
        <v>45846</v>
      </c>
    </row>
    <row r="454" spans="5:5" x14ac:dyDescent="0.25">
      <c r="E454" s="13">
        <v>45868</v>
      </c>
    </row>
    <row r="455" spans="5:5" x14ac:dyDescent="0.25">
      <c r="E455" s="13">
        <v>45877</v>
      </c>
    </row>
    <row r="456" spans="5:5" x14ac:dyDescent="0.25">
      <c r="E456" s="51">
        <v>45950</v>
      </c>
    </row>
    <row r="457" spans="5:5" x14ac:dyDescent="0.25">
      <c r="E457" s="51">
        <v>45950</v>
      </c>
    </row>
    <row r="458" spans="5:5" x14ac:dyDescent="0.25">
      <c r="E458" s="51">
        <v>45968</v>
      </c>
    </row>
    <row r="459" spans="5:5" x14ac:dyDescent="0.25">
      <c r="E459" s="51">
        <v>46000</v>
      </c>
    </row>
    <row r="460" spans="5:5" x14ac:dyDescent="0.25">
      <c r="E460" s="51">
        <v>45905</v>
      </c>
    </row>
    <row r="461" spans="5:5" x14ac:dyDescent="0.25">
      <c r="E461" s="51">
        <v>45909</v>
      </c>
    </row>
    <row r="462" spans="5:5" x14ac:dyDescent="0.25">
      <c r="E462" s="51">
        <v>45915</v>
      </c>
    </row>
    <row r="463" spans="5:5" x14ac:dyDescent="0.25">
      <c r="E463" s="51">
        <v>45929</v>
      </c>
    </row>
    <row r="464" spans="5:5" x14ac:dyDescent="0.25">
      <c r="E464" s="13">
        <v>45937</v>
      </c>
    </row>
  </sheetData>
  <conditionalFormatting sqref="D42:D393">
    <cfRule type="duplicateValues" dxfId="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B5D-E1CF-4748-81DF-E7D0ADF7E27E}">
  <dimension ref="A1:M77"/>
  <sheetViews>
    <sheetView topLeftCell="A3" workbookViewId="0">
      <selection activeCell="F62" sqref="F62"/>
    </sheetView>
  </sheetViews>
  <sheetFormatPr defaultRowHeight="15" x14ac:dyDescent="0.25"/>
  <cols>
    <col min="1" max="2" width="10.7109375" bestFit="1" customWidth="1"/>
    <col min="3" max="3" width="16" customWidth="1"/>
    <col min="4" max="4" width="33.5703125" customWidth="1"/>
    <col min="5" max="6" width="14.7109375" bestFit="1" customWidth="1"/>
    <col min="7" max="7" width="11.28515625" bestFit="1" customWidth="1"/>
    <col min="8" max="8" width="11.28515625" customWidth="1"/>
    <col min="9" max="9" width="62.42578125" bestFit="1" customWidth="1"/>
    <col min="10" max="11" width="20.85546875" style="79" customWidth="1"/>
    <col min="12" max="12" width="15" customWidth="1"/>
    <col min="13" max="13" width="14.28515625" bestFit="1" customWidth="1"/>
  </cols>
  <sheetData>
    <row r="1" spans="1:13" ht="20.25" hidden="1" customHeight="1" x14ac:dyDescent="0.25">
      <c r="A1" s="182" t="s">
        <v>152</v>
      </c>
      <c r="B1" s="182"/>
      <c r="C1" s="181"/>
      <c r="D1" s="181"/>
      <c r="E1" s="183"/>
      <c r="F1" s="48"/>
    </row>
    <row r="2" spans="1:13" ht="15" hidden="1" customHeight="1" x14ac:dyDescent="0.25">
      <c r="A2" s="185" t="s">
        <v>153</v>
      </c>
      <c r="B2" s="185"/>
      <c r="C2" s="184"/>
      <c r="D2" s="184"/>
      <c r="E2" s="186"/>
      <c r="F2" s="49"/>
      <c r="J2" s="79">
        <f>SUBTOTAL(109,J5:J100)</f>
        <v>47440154293</v>
      </c>
    </row>
    <row r="3" spans="1:13" ht="20.25" customHeight="1" x14ac:dyDescent="0.25">
      <c r="A3" s="192" t="s">
        <v>679</v>
      </c>
      <c r="B3" s="192"/>
      <c r="C3" s="192"/>
      <c r="D3" s="192"/>
      <c r="E3" s="192"/>
      <c r="F3" s="192"/>
      <c r="G3" s="192"/>
      <c r="H3" s="84"/>
      <c r="I3" s="191" t="s">
        <v>680</v>
      </c>
      <c r="J3" s="191"/>
      <c r="K3" s="191"/>
    </row>
    <row r="4" spans="1:13" ht="25.5" x14ac:dyDescent="0.25">
      <c r="A4" s="21" t="s">
        <v>154</v>
      </c>
      <c r="B4" s="21" t="s">
        <v>155</v>
      </c>
      <c r="C4" s="23" t="s">
        <v>156</v>
      </c>
      <c r="D4" s="23" t="s">
        <v>157</v>
      </c>
      <c r="E4" s="22" t="s">
        <v>158</v>
      </c>
      <c r="F4" s="22" t="s">
        <v>158</v>
      </c>
      <c r="G4" s="25" t="s">
        <v>151</v>
      </c>
      <c r="H4" s="153"/>
      <c r="K4" s="79" t="s">
        <v>678</v>
      </c>
    </row>
    <row r="5" spans="1:13" x14ac:dyDescent="0.25">
      <c r="A5" s="13">
        <v>45659</v>
      </c>
      <c r="B5" s="13">
        <v>45659</v>
      </c>
      <c r="C5" s="24" t="s">
        <v>159</v>
      </c>
      <c r="D5" s="24" t="s">
        <v>174</v>
      </c>
      <c r="E5" s="14">
        <v>500000000</v>
      </c>
      <c r="F5" s="14">
        <v>500000000</v>
      </c>
      <c r="G5">
        <f>+MONTH(B5)</f>
        <v>1</v>
      </c>
      <c r="H5" t="s">
        <v>654</v>
      </c>
      <c r="I5" t="str">
        <f>VLOOKUP(B5,'NT_Thanh toán  '!B:E,3,0)</f>
        <v>THANH TOAN HD SO 023 TIEP</v>
      </c>
      <c r="J5" s="79">
        <f>VLOOKUP(B5,'NT_Thanh toán  '!B:E,4,0)</f>
        <v>500165000</v>
      </c>
      <c r="K5" s="79">
        <v>165000</v>
      </c>
    </row>
    <row r="6" spans="1:13" s="68" customFormat="1" x14ac:dyDescent="0.25">
      <c r="A6" s="65">
        <v>45663</v>
      </c>
      <c r="B6" s="65">
        <v>45663</v>
      </c>
      <c r="C6" s="66" t="s">
        <v>160</v>
      </c>
      <c r="D6" s="66" t="s">
        <v>174</v>
      </c>
      <c r="E6" s="67">
        <v>1030000000</v>
      </c>
      <c r="F6" s="67">
        <v>0</v>
      </c>
      <c r="G6" s="68">
        <f t="shared" ref="G6:G69" si="0">+MONTH(B6)</f>
        <v>1</v>
      </c>
      <c r="J6" s="80"/>
      <c r="K6" s="80"/>
      <c r="M6" s="68" t="s">
        <v>675</v>
      </c>
    </row>
    <row r="7" spans="1:13" x14ac:dyDescent="0.25">
      <c r="A7" s="13">
        <v>45664</v>
      </c>
      <c r="B7" s="13">
        <v>45664</v>
      </c>
      <c r="C7" s="24" t="s">
        <v>161</v>
      </c>
      <c r="D7" s="24" t="s">
        <v>174</v>
      </c>
      <c r="E7" s="14">
        <v>402915268</v>
      </c>
      <c r="F7" s="14">
        <v>402915268</v>
      </c>
      <c r="G7">
        <f t="shared" si="0"/>
        <v>1</v>
      </c>
      <c r="H7" t="s">
        <v>652</v>
      </c>
      <c r="I7" t="str">
        <f>VLOOKUP(B7,'NT_Thanh toán  '!B:E,3,0)</f>
        <v>THANH TOAN TIEN HANG HD SO 0023</v>
      </c>
      <c r="J7" s="79">
        <f>VLOOKUP(B7,'NT_Thanh toán  '!B:E,4,0)</f>
        <v>403003909</v>
      </c>
      <c r="K7" s="79">
        <v>88641</v>
      </c>
    </row>
    <row r="8" spans="1:13" x14ac:dyDescent="0.25">
      <c r="A8" s="13">
        <v>45670</v>
      </c>
      <c r="B8" s="13">
        <v>45670</v>
      </c>
      <c r="C8" s="24" t="s">
        <v>162</v>
      </c>
      <c r="D8" s="24" t="s">
        <v>174</v>
      </c>
      <c r="E8" s="14">
        <v>540000000</v>
      </c>
      <c r="F8" s="14">
        <v>540000000</v>
      </c>
      <c r="G8">
        <f t="shared" si="0"/>
        <v>1</v>
      </c>
      <c r="H8" t="s">
        <v>651</v>
      </c>
      <c r="I8" t="str">
        <f>VLOOKUP(B8,'NT_Thanh toán  '!B:E,3,0)</f>
        <v>THANH TOAN HD SO 00025 TIEP</v>
      </c>
      <c r="J8" s="79">
        <f>VLOOKUP(B8,'NT_Thanh toán  '!B:E,4,0)</f>
        <v>540178200</v>
      </c>
      <c r="K8" s="79">
        <v>178200</v>
      </c>
    </row>
    <row r="9" spans="1:13" x14ac:dyDescent="0.25">
      <c r="A9" s="13">
        <v>45673</v>
      </c>
      <c r="B9" s="13">
        <v>45673</v>
      </c>
      <c r="C9" s="24" t="s">
        <v>163</v>
      </c>
      <c r="D9" s="24" t="s">
        <v>174</v>
      </c>
      <c r="E9" s="14">
        <v>840102484</v>
      </c>
      <c r="F9" s="14">
        <v>840102484</v>
      </c>
      <c r="G9">
        <f t="shared" si="0"/>
        <v>1</v>
      </c>
      <c r="H9" t="s">
        <v>649</v>
      </c>
      <c r="I9" s="54" t="s">
        <v>650</v>
      </c>
      <c r="J9" s="75">
        <v>840379718</v>
      </c>
      <c r="K9" s="79">
        <v>277234</v>
      </c>
    </row>
    <row r="10" spans="1:13" x14ac:dyDescent="0.25">
      <c r="A10" s="13">
        <v>45673</v>
      </c>
      <c r="B10" s="13">
        <v>45673</v>
      </c>
      <c r="C10" s="24" t="s">
        <v>164</v>
      </c>
      <c r="D10" s="24" t="s">
        <v>174</v>
      </c>
      <c r="E10" s="14">
        <v>1001042701</v>
      </c>
      <c r="F10" s="14">
        <v>1001042701</v>
      </c>
      <c r="G10">
        <f t="shared" si="0"/>
        <v>1</v>
      </c>
      <c r="H10" t="s">
        <v>647</v>
      </c>
      <c r="I10" t="str">
        <f>VLOOKUP(B10,'NT_Thanh toán  '!B:E,3,0)</f>
        <v>THANH TOAN TIEN HANG HD SO 0026</v>
      </c>
      <c r="J10" s="79">
        <f>VLOOKUP(B10,'NT_Thanh toán  '!B:E,4,0)</f>
        <v>1001373045</v>
      </c>
      <c r="K10" s="79">
        <v>330344</v>
      </c>
    </row>
    <row r="11" spans="1:13" x14ac:dyDescent="0.25">
      <c r="A11" s="13">
        <v>45674</v>
      </c>
      <c r="B11" s="13">
        <v>45674</v>
      </c>
      <c r="C11" s="24" t="s">
        <v>165</v>
      </c>
      <c r="D11" s="24" t="s">
        <v>174</v>
      </c>
      <c r="E11" s="14">
        <v>600000000</v>
      </c>
      <c r="F11" s="14">
        <v>600000000</v>
      </c>
      <c r="G11">
        <f t="shared" si="0"/>
        <v>1</v>
      </c>
      <c r="H11" t="s">
        <v>645</v>
      </c>
      <c r="I11" t="str">
        <f>VLOOKUP(B11,'NT_Thanh toán  '!B:E,3,0)</f>
        <v>THANH TOAN TIEN HANG HD SO 0026.-TIEP</v>
      </c>
      <c r="J11" s="79">
        <f>VLOOKUP(B11,'NT_Thanh toán  '!B:E,4,0)</f>
        <v>600198000</v>
      </c>
      <c r="K11" s="79">
        <v>198000</v>
      </c>
    </row>
    <row r="12" spans="1:13" x14ac:dyDescent="0.25">
      <c r="A12" s="13">
        <v>45677</v>
      </c>
      <c r="B12" s="13">
        <v>45677</v>
      </c>
      <c r="C12" s="24" t="s">
        <v>166</v>
      </c>
      <c r="D12" s="24" t="s">
        <v>174</v>
      </c>
      <c r="E12" s="14">
        <v>1000000000</v>
      </c>
      <c r="F12" s="14">
        <v>1000000000</v>
      </c>
      <c r="G12">
        <f t="shared" si="0"/>
        <v>1</v>
      </c>
      <c r="H12" t="s">
        <v>643</v>
      </c>
      <c r="I12" t="str">
        <f>VLOOKUP(B12,'NT_Thanh toán  '!B:E,3,0)</f>
        <v>THANH TOAN HD SO 0027</v>
      </c>
      <c r="J12" s="79">
        <f>VLOOKUP(B12,'NT_Thanh toán  '!B:E,4,0)</f>
        <v>1000330000</v>
      </c>
      <c r="K12" s="79">
        <v>330000</v>
      </c>
    </row>
    <row r="13" spans="1:13" x14ac:dyDescent="0.25">
      <c r="A13" s="13">
        <v>45680</v>
      </c>
      <c r="B13" s="13">
        <v>45680</v>
      </c>
      <c r="C13" s="24" t="s">
        <v>167</v>
      </c>
      <c r="D13" s="24" t="s">
        <v>174</v>
      </c>
      <c r="E13" s="14">
        <v>1000202823</v>
      </c>
      <c r="F13" s="14">
        <v>1000202823</v>
      </c>
      <c r="G13">
        <f t="shared" si="0"/>
        <v>1</v>
      </c>
      <c r="H13" t="s">
        <v>641</v>
      </c>
      <c r="I13" t="str">
        <f>VLOOKUP(B13,'NT_Thanh toán  '!B:E,3,0)</f>
        <v>THANH TOAN HD SO 0027-TIEP</v>
      </c>
      <c r="J13" s="79">
        <f>VLOOKUP(B13,'NT_Thanh toán  '!B:E,4,0)</f>
        <v>1000532890</v>
      </c>
      <c r="K13" s="79">
        <v>330067</v>
      </c>
    </row>
    <row r="14" spans="1:13" x14ac:dyDescent="0.25">
      <c r="A14" s="13">
        <v>45681</v>
      </c>
      <c r="B14" s="13">
        <v>45681</v>
      </c>
      <c r="C14" s="24" t="s">
        <v>168</v>
      </c>
      <c r="D14" s="24" t="s">
        <v>174</v>
      </c>
      <c r="E14" s="14">
        <v>530753214</v>
      </c>
      <c r="F14" s="14">
        <v>530753214</v>
      </c>
      <c r="G14">
        <f t="shared" si="0"/>
        <v>1</v>
      </c>
      <c r="H14" t="s">
        <v>640</v>
      </c>
      <c r="I14" t="str">
        <f>VLOOKUP(B14,'NT_Thanh toán  '!B:E,3,0)</f>
        <v>THANH TOAN HD SO 00028</v>
      </c>
      <c r="J14" s="79">
        <f>VLOOKUP(B14,'NT_Thanh toán  '!B:E,4,0)</f>
        <v>530928363</v>
      </c>
      <c r="K14" s="79">
        <v>175149</v>
      </c>
    </row>
    <row r="15" spans="1:13" x14ac:dyDescent="0.25">
      <c r="A15" s="13">
        <v>45698</v>
      </c>
      <c r="B15" s="13">
        <v>45698</v>
      </c>
      <c r="C15" s="24" t="s">
        <v>169</v>
      </c>
      <c r="D15" s="24" t="s">
        <v>174</v>
      </c>
      <c r="E15" s="14">
        <v>1400000000</v>
      </c>
      <c r="F15" s="14">
        <v>1400000000</v>
      </c>
      <c r="G15">
        <f t="shared" si="0"/>
        <v>2</v>
      </c>
      <c r="H15" t="s">
        <v>639</v>
      </c>
      <c r="I15" t="str">
        <f>VLOOKUP(B15,'NT_Thanh toán  '!B:E,3,0)</f>
        <v>THANH TOAN HD SO 00028</v>
      </c>
      <c r="J15" s="79">
        <f>VLOOKUP(B15,'NT_Thanh toán  '!B:E,4,0)</f>
        <v>1400462000</v>
      </c>
      <c r="K15" s="79">
        <v>462000</v>
      </c>
    </row>
    <row r="16" spans="1:13" x14ac:dyDescent="0.25">
      <c r="A16" s="13">
        <v>45700</v>
      </c>
      <c r="B16" s="13">
        <v>45700</v>
      </c>
      <c r="C16" s="24" t="s">
        <v>170</v>
      </c>
      <c r="D16" s="24" t="s">
        <v>174</v>
      </c>
      <c r="E16" s="14">
        <v>300000000</v>
      </c>
      <c r="F16" s="14">
        <v>300000000</v>
      </c>
      <c r="G16">
        <f t="shared" si="0"/>
        <v>2</v>
      </c>
      <c r="H16" t="s">
        <v>637</v>
      </c>
      <c r="I16" t="str">
        <f>VLOOKUP(B16,'NT_Thanh toán  '!B:E,3,0)</f>
        <v>THANH TOAN HD SO 00028</v>
      </c>
      <c r="J16" s="79">
        <f>VLOOKUP(B16,'NT_Thanh toán  '!B:E,4,0)</f>
        <v>300066000</v>
      </c>
      <c r="K16" s="79">
        <v>66000</v>
      </c>
    </row>
    <row r="17" spans="1:11" x14ac:dyDescent="0.25">
      <c r="A17" s="13">
        <v>45706</v>
      </c>
      <c r="B17" s="13">
        <v>45706</v>
      </c>
      <c r="C17" s="24" t="s">
        <v>171</v>
      </c>
      <c r="D17" s="24" t="s">
        <v>174</v>
      </c>
      <c r="E17" s="14">
        <v>500000000</v>
      </c>
      <c r="F17" s="14">
        <v>500000000</v>
      </c>
      <c r="G17">
        <f t="shared" si="0"/>
        <v>2</v>
      </c>
      <c r="H17" t="s">
        <v>635</v>
      </c>
      <c r="I17" t="str">
        <f>VLOOKUP(B17,'NT_Thanh toán  '!B:E,3,0)</f>
        <v>IBVCB.1802250245170003.THANH TOAN TIEN HANG HD SO 0028.-TIEP</v>
      </c>
      <c r="J17" s="79">
        <f>VLOOKUP(B17,'NT_Thanh toán  '!B:E,4,0)</f>
        <v>500165000</v>
      </c>
      <c r="K17" s="79">
        <v>165000</v>
      </c>
    </row>
    <row r="18" spans="1:11" x14ac:dyDescent="0.25">
      <c r="A18" s="13">
        <v>45712</v>
      </c>
      <c r="B18" s="13">
        <v>45712</v>
      </c>
      <c r="C18" s="24" t="s">
        <v>172</v>
      </c>
      <c r="D18" s="24" t="s">
        <v>174</v>
      </c>
      <c r="E18" s="14">
        <v>500000000</v>
      </c>
      <c r="F18" s="14">
        <v>500000000</v>
      </c>
      <c r="G18">
        <f t="shared" si="0"/>
        <v>2</v>
      </c>
      <c r="H18" t="s">
        <v>633</v>
      </c>
      <c r="I18" t="str">
        <f>VLOOKUP(B18,'NT_Thanh toán  '!B:E,3,0)</f>
        <v>THANH TOAN TIEN HANG HD SO 0028-TIEP</v>
      </c>
      <c r="J18" s="79">
        <f>VLOOKUP(B18,'NT_Thanh toán  '!B:E,4,0)</f>
        <v>500165000</v>
      </c>
      <c r="K18" s="79">
        <v>165000</v>
      </c>
    </row>
    <row r="19" spans="1:11" x14ac:dyDescent="0.25">
      <c r="A19" s="13">
        <v>45720</v>
      </c>
      <c r="B19" s="13">
        <v>45720</v>
      </c>
      <c r="C19" s="24" t="s">
        <v>173</v>
      </c>
      <c r="D19" s="24" t="s">
        <v>174</v>
      </c>
      <c r="E19" s="14">
        <v>1246942236</v>
      </c>
      <c r="F19" s="14">
        <v>1246942236</v>
      </c>
      <c r="G19">
        <f t="shared" si="0"/>
        <v>3</v>
      </c>
      <c r="H19" t="s">
        <v>631</v>
      </c>
      <c r="I19" t="str">
        <f>VLOOKUP(B19,'NT_Thanh toán  '!B:E,3,0)</f>
        <v>THANH TOAN HD SO 0029</v>
      </c>
      <c r="J19" s="79">
        <f>VLOOKUP(B19,'NT_Thanh toán  '!B:E,4,0)</f>
        <v>1247353727</v>
      </c>
      <c r="K19" s="79">
        <v>411491</v>
      </c>
    </row>
    <row r="20" spans="1:11" x14ac:dyDescent="0.25">
      <c r="A20" s="13">
        <v>45726</v>
      </c>
      <c r="B20" s="13">
        <v>45726</v>
      </c>
      <c r="C20" s="24" t="s">
        <v>175</v>
      </c>
      <c r="D20" s="24" t="s">
        <v>174</v>
      </c>
      <c r="E20" s="14">
        <v>600000000</v>
      </c>
      <c r="F20" s="14">
        <v>600000000</v>
      </c>
      <c r="G20">
        <f t="shared" si="0"/>
        <v>3</v>
      </c>
      <c r="H20" t="s">
        <v>630</v>
      </c>
      <c r="I20" t="str">
        <f>VLOOKUP(B20,'NT_Thanh toán  '!B:E,3,0)</f>
        <v>THANH TOAN HD SO 0029 -TIEP</v>
      </c>
      <c r="J20" s="79">
        <f>VLOOKUP(B20,'NT_Thanh toán  '!B:E,4,0)</f>
        <v>600198000</v>
      </c>
      <c r="K20" s="79">
        <v>198000</v>
      </c>
    </row>
    <row r="21" spans="1:11" x14ac:dyDescent="0.25">
      <c r="A21" s="13">
        <v>45733</v>
      </c>
      <c r="B21" s="13">
        <v>45733</v>
      </c>
      <c r="C21" s="24" t="s">
        <v>176</v>
      </c>
      <c r="D21" s="24" t="s">
        <v>174</v>
      </c>
      <c r="E21" s="14">
        <v>500000000</v>
      </c>
      <c r="F21" s="14">
        <v>500000000</v>
      </c>
      <c r="G21">
        <f t="shared" si="0"/>
        <v>3</v>
      </c>
      <c r="H21" t="s">
        <v>629</v>
      </c>
      <c r="I21" t="str">
        <f>VLOOKUP(B21,'NT_Thanh toán  '!B:E,3,0)</f>
        <v>THANH TOAN HD SO 0029 -TIEP</v>
      </c>
      <c r="J21" s="79">
        <f>VLOOKUP(B21,'NT_Thanh toán  '!B:E,4,0)</f>
        <v>500165000</v>
      </c>
      <c r="K21" s="79">
        <v>165000</v>
      </c>
    </row>
    <row r="22" spans="1:11" x14ac:dyDescent="0.25">
      <c r="A22" s="13">
        <v>45740</v>
      </c>
      <c r="B22" s="13">
        <v>45738</v>
      </c>
      <c r="C22" s="24" t="s">
        <v>177</v>
      </c>
      <c r="D22" s="24" t="s">
        <v>174</v>
      </c>
      <c r="E22" s="14">
        <v>500000000</v>
      </c>
      <c r="F22" s="14">
        <v>500000000</v>
      </c>
      <c r="G22">
        <f t="shared" si="0"/>
        <v>3</v>
      </c>
      <c r="H22" t="s">
        <v>627</v>
      </c>
      <c r="I22" t="str">
        <f>VLOOKUP(B22,'NT_Thanh toán  '!B:E,3,0)</f>
        <v>THANH TOAN HD SO 0029 -TIEP</v>
      </c>
      <c r="J22" s="81">
        <f>VLOOKUP(B22,'NT_Thanh toán  '!B:E,4,0)</f>
        <v>500165000</v>
      </c>
      <c r="K22" s="79">
        <v>165000</v>
      </c>
    </row>
    <row r="23" spans="1:11" x14ac:dyDescent="0.25">
      <c r="A23" s="13">
        <v>45743</v>
      </c>
      <c r="B23" s="13">
        <v>45743</v>
      </c>
      <c r="C23" s="24" t="s">
        <v>178</v>
      </c>
      <c r="D23" s="24" t="s">
        <v>174</v>
      </c>
      <c r="E23" s="14">
        <v>468107422</v>
      </c>
      <c r="F23" s="14">
        <v>468107422</v>
      </c>
      <c r="G23">
        <f t="shared" si="0"/>
        <v>3</v>
      </c>
      <c r="H23" t="s">
        <v>625</v>
      </c>
      <c r="I23" t="str">
        <f>VLOOKUP(B23,'NT_Thanh toán  '!B:E,3,0)</f>
        <v>THANH TOAN HD SO 0030</v>
      </c>
      <c r="J23" s="79">
        <f>VLOOKUP(B23,'NT_Thanh toán  '!B:E,4,0)</f>
        <v>468210405</v>
      </c>
      <c r="K23" s="79">
        <v>102983</v>
      </c>
    </row>
    <row r="24" spans="1:11" x14ac:dyDescent="0.25">
      <c r="A24" s="13">
        <v>45747</v>
      </c>
      <c r="B24" s="13">
        <v>45747</v>
      </c>
      <c r="C24" s="24" t="s">
        <v>179</v>
      </c>
      <c r="D24" s="24" t="s">
        <v>174</v>
      </c>
      <c r="E24" s="14">
        <v>2165954189</v>
      </c>
      <c r="F24" s="14">
        <v>2165954189</v>
      </c>
      <c r="G24">
        <f t="shared" si="0"/>
        <v>3</v>
      </c>
      <c r="H24" t="s">
        <v>623</v>
      </c>
      <c r="I24" t="str">
        <f>VLOOKUP(B24,'NT_Thanh toán  '!B:E,3,0)</f>
        <v>THANH TOAN HD SO 00031.</v>
      </c>
      <c r="J24" s="79">
        <f>VLOOKUP(B24,'NT_Thanh toán  '!B:E,4,0)</f>
        <v>2166668954</v>
      </c>
      <c r="K24" s="79">
        <v>714765</v>
      </c>
    </row>
    <row r="25" spans="1:11" x14ac:dyDescent="0.25">
      <c r="A25" s="13">
        <v>45756</v>
      </c>
      <c r="B25" s="13">
        <v>45756</v>
      </c>
      <c r="C25" s="24" t="s">
        <v>180</v>
      </c>
      <c r="D25" s="24" t="s">
        <v>174</v>
      </c>
      <c r="E25" s="14">
        <v>975858210</v>
      </c>
      <c r="F25" s="14">
        <v>975858210</v>
      </c>
      <c r="G25">
        <f t="shared" si="0"/>
        <v>4</v>
      </c>
      <c r="H25" t="s">
        <v>621</v>
      </c>
      <c r="I25" t="str">
        <f>VLOOKUP(B25,'NT_Thanh toán  '!B:E,3,0)</f>
        <v>.THANH TOAN HD SO 00032.</v>
      </c>
      <c r="J25" s="79">
        <f>VLOOKUP(B25,'NT_Thanh toán  '!B:E,4,0)</f>
        <v>976180243</v>
      </c>
      <c r="K25" s="79">
        <v>322033</v>
      </c>
    </row>
    <row r="26" spans="1:11" x14ac:dyDescent="0.25">
      <c r="A26" s="13">
        <v>45763</v>
      </c>
      <c r="B26" s="13">
        <v>45763</v>
      </c>
      <c r="C26" s="24" t="s">
        <v>181</v>
      </c>
      <c r="D26" s="24" t="s">
        <v>174</v>
      </c>
      <c r="E26" s="14">
        <v>1500000000</v>
      </c>
      <c r="F26" s="14">
        <v>1500000000</v>
      </c>
      <c r="G26">
        <f t="shared" si="0"/>
        <v>4</v>
      </c>
      <c r="H26" t="s">
        <v>619</v>
      </c>
      <c r="I26" t="str">
        <f>VLOOKUP(B26,'NT_Thanh toán  '!B:E,3,0)</f>
        <v>HANH TOAN HD SO 00032.TIEP.</v>
      </c>
      <c r="J26" s="79">
        <f>VLOOKUP(B26,'NT_Thanh toán  '!B:E,4,0)</f>
        <v>1500495000</v>
      </c>
      <c r="K26" s="79">
        <v>495000</v>
      </c>
    </row>
    <row r="27" spans="1:11" x14ac:dyDescent="0.25">
      <c r="A27" s="13">
        <v>45769</v>
      </c>
      <c r="B27" s="13">
        <v>45769</v>
      </c>
      <c r="C27" s="24" t="s">
        <v>182</v>
      </c>
      <c r="D27" s="24" t="s">
        <v>174</v>
      </c>
      <c r="E27" s="14">
        <v>720329525</v>
      </c>
      <c r="F27" s="14">
        <v>720329525</v>
      </c>
      <c r="G27">
        <f t="shared" si="0"/>
        <v>4</v>
      </c>
      <c r="H27" t="s">
        <v>617</v>
      </c>
      <c r="I27" t="str">
        <f>VLOOKUP(B27,'NT_Thanh toán  '!B:E,3,0)</f>
        <v>THANH TOAN HD SO 00033 VA 00034</v>
      </c>
      <c r="J27" s="79">
        <f>VLOOKUP(B27,'NT_Thanh toán  '!B:E,4,0)</f>
        <v>720567234</v>
      </c>
      <c r="K27" s="79">
        <v>237709</v>
      </c>
    </row>
    <row r="28" spans="1:11" x14ac:dyDescent="0.25">
      <c r="A28" s="13">
        <v>45784</v>
      </c>
      <c r="B28" s="13">
        <v>45784</v>
      </c>
      <c r="C28" s="24" t="s">
        <v>183</v>
      </c>
      <c r="D28" s="24" t="s">
        <v>174</v>
      </c>
      <c r="E28" s="14">
        <v>1416110140</v>
      </c>
      <c r="F28" s="14">
        <v>1416110140</v>
      </c>
      <c r="G28">
        <f t="shared" si="0"/>
        <v>5</v>
      </c>
      <c r="H28" t="s">
        <v>615</v>
      </c>
      <c r="I28" t="str">
        <f>VLOOKUP(B28,'NT_Thanh toán  '!B:E,3,0)</f>
        <v>THANH TOAN HD SO 35-36-37</v>
      </c>
      <c r="J28" s="79">
        <f>VLOOKUP(B28,'NT_Thanh toán  '!B:E,4,0)</f>
        <v>1416577456</v>
      </c>
      <c r="K28" s="79">
        <v>467316</v>
      </c>
    </row>
    <row r="29" spans="1:11" x14ac:dyDescent="0.25">
      <c r="A29" s="13">
        <v>45791</v>
      </c>
      <c r="B29" s="13">
        <v>45791</v>
      </c>
      <c r="C29" s="24" t="s">
        <v>184</v>
      </c>
      <c r="D29" s="24" t="s">
        <v>174</v>
      </c>
      <c r="E29" s="14">
        <v>507698601</v>
      </c>
      <c r="F29" s="14">
        <v>507698601</v>
      </c>
      <c r="G29">
        <f t="shared" si="0"/>
        <v>5</v>
      </c>
      <c r="H29" t="s">
        <v>613</v>
      </c>
      <c r="I29" t="str">
        <f>VLOOKUP(B29,'NT_Thanh toán  '!B:E,3,0)</f>
        <v>THANH TOAN HD SO 38</v>
      </c>
      <c r="J29" s="79">
        <f>VLOOKUP(B29,'NT_Thanh toán  '!B:E,4,0)</f>
        <v>507866142</v>
      </c>
      <c r="K29" s="79">
        <v>167541</v>
      </c>
    </row>
    <row r="30" spans="1:11" x14ac:dyDescent="0.25">
      <c r="A30" s="13">
        <v>45796</v>
      </c>
      <c r="B30" s="13">
        <v>45796</v>
      </c>
      <c r="C30" s="24" t="s">
        <v>185</v>
      </c>
      <c r="D30" s="24" t="s">
        <v>174</v>
      </c>
      <c r="E30" s="14">
        <v>406041328</v>
      </c>
      <c r="F30" s="14">
        <v>406041328</v>
      </c>
      <c r="G30">
        <f t="shared" si="0"/>
        <v>5</v>
      </c>
      <c r="H30" t="s">
        <v>611</v>
      </c>
      <c r="I30" t="str">
        <f>VLOOKUP(B30,'NT_Thanh toán  '!B:E,3,0)</f>
        <v>THANH TOAN HD SO 00039.</v>
      </c>
      <c r="J30" s="79">
        <f>VLOOKUP(B30,'NT_Thanh toán  '!B:E,4,0)</f>
        <v>406130657</v>
      </c>
      <c r="K30" s="79">
        <v>89329</v>
      </c>
    </row>
    <row r="31" spans="1:11" x14ac:dyDescent="0.25">
      <c r="A31" s="13">
        <v>45803</v>
      </c>
      <c r="B31" s="13">
        <v>45803</v>
      </c>
      <c r="C31" s="24" t="s">
        <v>186</v>
      </c>
      <c r="D31" s="24" t="s">
        <v>174</v>
      </c>
      <c r="E31" s="14">
        <v>600000000</v>
      </c>
      <c r="F31" s="14">
        <v>600000000</v>
      </c>
      <c r="G31">
        <f t="shared" si="0"/>
        <v>5</v>
      </c>
      <c r="H31" t="s">
        <v>609</v>
      </c>
      <c r="I31" t="str">
        <f>VLOOKUP(B31,'NT_Thanh toán  '!B:E,3,0)</f>
        <v>THANH TOAN HD SO 00039.TIEP</v>
      </c>
      <c r="J31" s="79">
        <f>VLOOKUP(B31,'NT_Thanh toán  '!B:E,4,0)</f>
        <v>600198000</v>
      </c>
      <c r="K31" s="79">
        <v>198000</v>
      </c>
    </row>
    <row r="32" spans="1:11" x14ac:dyDescent="0.25">
      <c r="A32" s="13">
        <v>45805</v>
      </c>
      <c r="B32" s="13">
        <v>45805</v>
      </c>
      <c r="C32" s="24" t="s">
        <v>187</v>
      </c>
      <c r="D32" s="24" t="s">
        <v>174</v>
      </c>
      <c r="E32" s="14">
        <v>378611463</v>
      </c>
      <c r="F32" s="14">
        <v>378611463</v>
      </c>
      <c r="G32">
        <f t="shared" si="0"/>
        <v>5</v>
      </c>
      <c r="H32" t="s">
        <v>607</v>
      </c>
      <c r="I32" t="str">
        <f>VLOOKUP(B32,'NT_Thanh toán  '!B:E,3,0)</f>
        <v>THANH TOAN HD SO 00039 VA 00040</v>
      </c>
      <c r="J32" s="79">
        <f>VLOOKUP(B32,'NT_Thanh toán  '!B:E,4,0)</f>
        <v>378694757</v>
      </c>
      <c r="K32" s="79">
        <v>83294</v>
      </c>
    </row>
    <row r="33" spans="1:12" x14ac:dyDescent="0.25">
      <c r="A33" s="13">
        <v>45810</v>
      </c>
      <c r="B33" s="13">
        <v>45810</v>
      </c>
      <c r="C33" s="24" t="s">
        <v>188</v>
      </c>
      <c r="D33" s="24" t="s">
        <v>174</v>
      </c>
      <c r="E33" s="14">
        <v>300000000</v>
      </c>
      <c r="F33" s="14">
        <v>300000000</v>
      </c>
      <c r="G33">
        <f t="shared" si="0"/>
        <v>6</v>
      </c>
      <c r="H33" t="s">
        <v>605</v>
      </c>
      <c r="I33" t="str">
        <f>VLOOKUP(B33,'NT_Thanh toán  '!B:E,3,0)</f>
        <v>THANH TOAN HD SO 000040 TIEP</v>
      </c>
      <c r="J33" s="79">
        <f>VLOOKUP(B33,'NT_Thanh toán  '!B:E,4,0)</f>
        <v>300066000</v>
      </c>
      <c r="K33" s="79">
        <v>66000</v>
      </c>
    </row>
    <row r="34" spans="1:12" x14ac:dyDescent="0.25">
      <c r="A34" s="13">
        <v>45817</v>
      </c>
      <c r="B34" s="13">
        <v>45817</v>
      </c>
      <c r="C34" s="24" t="s">
        <v>189</v>
      </c>
      <c r="D34" s="24" t="s">
        <v>174</v>
      </c>
      <c r="E34" s="14">
        <v>971170490</v>
      </c>
      <c r="F34" s="14">
        <v>971170490</v>
      </c>
      <c r="G34">
        <f t="shared" si="0"/>
        <v>6</v>
      </c>
      <c r="H34" t="s">
        <v>1208</v>
      </c>
      <c r="I34" s="60" t="s">
        <v>659</v>
      </c>
      <c r="J34" s="75">
        <v>971170490</v>
      </c>
      <c r="K34" s="79">
        <v>0</v>
      </c>
    </row>
    <row r="35" spans="1:12" x14ac:dyDescent="0.25">
      <c r="A35" s="13">
        <v>45825</v>
      </c>
      <c r="B35" s="13">
        <v>45825</v>
      </c>
      <c r="C35" s="24" t="s">
        <v>190</v>
      </c>
      <c r="D35" s="24" t="s">
        <v>174</v>
      </c>
      <c r="E35" s="14">
        <v>696036752</v>
      </c>
      <c r="F35" s="14">
        <v>696036752</v>
      </c>
      <c r="G35">
        <f t="shared" si="0"/>
        <v>6</v>
      </c>
      <c r="H35" t="s">
        <v>603</v>
      </c>
      <c r="I35" t="str">
        <f>VLOOKUP(B35,'NT_Thanh toán  '!B:E,3,0)</f>
        <v>THANH TOAN HD SO 0007 NGAY 5-2-25</v>
      </c>
      <c r="J35" s="79">
        <f>VLOOKUP(B35,'NT_Thanh toán  '!B:E,4,0)</f>
        <v>696266444</v>
      </c>
      <c r="K35" s="79">
        <v>229692</v>
      </c>
    </row>
    <row r="36" spans="1:12" x14ac:dyDescent="0.25">
      <c r="A36" s="13">
        <v>45831</v>
      </c>
      <c r="B36" s="13">
        <v>45831</v>
      </c>
      <c r="C36" s="24" t="s">
        <v>191</v>
      </c>
      <c r="D36" s="24" t="s">
        <v>174</v>
      </c>
      <c r="E36" s="14">
        <v>484212708</v>
      </c>
      <c r="F36" s="14">
        <v>484212708</v>
      </c>
      <c r="G36">
        <f t="shared" si="0"/>
        <v>6</v>
      </c>
      <c r="H36" t="s">
        <v>601</v>
      </c>
      <c r="I36" t="str">
        <f>VLOOKUP(B36,'NT_Thanh toán  '!B:E,3,0)</f>
        <v>THANH TOAN HD SO 00010 NGAY 8-2-2025</v>
      </c>
      <c r="J36" s="79">
        <f>VLOOKUP(B36,'NT_Thanh toán  '!B:E,4,0)</f>
        <v>484319235</v>
      </c>
      <c r="K36" s="79">
        <v>106527</v>
      </c>
    </row>
    <row r="37" spans="1:12" ht="15.75" x14ac:dyDescent="0.25">
      <c r="A37" s="13">
        <v>45839</v>
      </c>
      <c r="B37" s="13">
        <v>45841</v>
      </c>
      <c r="C37" s="12" t="s">
        <v>465</v>
      </c>
      <c r="D37" s="24" t="s">
        <v>505</v>
      </c>
      <c r="E37" s="14">
        <v>554558269</v>
      </c>
      <c r="F37" s="14">
        <v>554558269</v>
      </c>
      <c r="G37">
        <f t="shared" si="0"/>
        <v>7</v>
      </c>
      <c r="H37" t="s">
        <v>1209</v>
      </c>
      <c r="I37" s="61" t="s">
        <v>662</v>
      </c>
      <c r="J37" s="75">
        <v>554558269</v>
      </c>
      <c r="K37" s="79">
        <v>0</v>
      </c>
      <c r="L37" s="51">
        <v>45841</v>
      </c>
    </row>
    <row r="38" spans="1:12" ht="15.75" x14ac:dyDescent="0.25">
      <c r="A38" s="13">
        <v>45846</v>
      </c>
      <c r="B38" s="13">
        <v>45846</v>
      </c>
      <c r="C38" s="12" t="s">
        <v>466</v>
      </c>
      <c r="D38" s="24" t="s">
        <v>506</v>
      </c>
      <c r="E38" s="14">
        <v>571315080</v>
      </c>
      <c r="F38" s="14">
        <v>571315080</v>
      </c>
      <c r="G38">
        <f t="shared" si="0"/>
        <v>7</v>
      </c>
      <c r="H38" t="s">
        <v>1210</v>
      </c>
      <c r="I38" s="62" t="s">
        <v>661</v>
      </c>
      <c r="J38" s="77">
        <v>571315080</v>
      </c>
      <c r="K38" s="79">
        <v>0</v>
      </c>
    </row>
    <row r="39" spans="1:12" x14ac:dyDescent="0.25">
      <c r="A39" s="13">
        <v>45852</v>
      </c>
      <c r="B39" s="13">
        <v>45852</v>
      </c>
      <c r="C39" s="12" t="s">
        <v>467</v>
      </c>
      <c r="D39" s="24" t="s">
        <v>507</v>
      </c>
      <c r="E39" s="14">
        <v>353934234</v>
      </c>
      <c r="F39" s="14">
        <v>353934234</v>
      </c>
      <c r="G39">
        <f t="shared" si="0"/>
        <v>7</v>
      </c>
      <c r="H39" t="s">
        <v>599</v>
      </c>
      <c r="I39" t="str">
        <f>VLOOKUP(B39,'NT_Thanh toán  '!B:E,3,0)</f>
        <v>TT HD SP 00013 NGAY 14-2-2025</v>
      </c>
      <c r="J39" s="79">
        <f>VLOOKUP(B39,'NT_Thanh toán  '!B:E,4,0)</f>
        <v>354012100</v>
      </c>
      <c r="K39" s="79">
        <v>77866</v>
      </c>
    </row>
    <row r="40" spans="1:12" x14ac:dyDescent="0.25">
      <c r="A40" s="13">
        <v>45854</v>
      </c>
      <c r="B40" s="13">
        <v>45854</v>
      </c>
      <c r="C40" s="12" t="s">
        <v>468</v>
      </c>
      <c r="D40" s="24" t="s">
        <v>508</v>
      </c>
      <c r="E40" s="14">
        <v>537995357</v>
      </c>
      <c r="F40" s="14">
        <v>537995357</v>
      </c>
      <c r="G40">
        <f t="shared" si="0"/>
        <v>7</v>
      </c>
      <c r="H40" t="s">
        <v>597</v>
      </c>
      <c r="I40" t="str">
        <f>VLOOKUP(B40,'NT_Thanh toán  '!B:E,3,0)</f>
        <v>TT HD SO 00014 NGAY 16-2-2025</v>
      </c>
      <c r="J40" s="79">
        <f>VLOOKUP(B40,'NT_Thanh toán  '!B:E,4,0)</f>
        <v>538172896</v>
      </c>
      <c r="K40" s="79">
        <v>177539</v>
      </c>
    </row>
    <row r="41" spans="1:12" x14ac:dyDescent="0.25">
      <c r="A41" s="13">
        <v>45861</v>
      </c>
      <c r="B41" s="13">
        <v>45861</v>
      </c>
      <c r="C41" s="12" t="s">
        <v>469</v>
      </c>
      <c r="D41" s="24" t="s">
        <v>509</v>
      </c>
      <c r="E41" s="14">
        <v>553237158</v>
      </c>
      <c r="F41" s="14">
        <v>553237158</v>
      </c>
      <c r="G41">
        <f t="shared" si="0"/>
        <v>7</v>
      </c>
      <c r="H41" t="s">
        <v>595</v>
      </c>
      <c r="I41" t="str">
        <f>VLOOKUP(B41,'NT_Thanh toán  '!B:E,3,0)</f>
        <v>THANH TOAN HD SO 000015 NGAY 17-2-2025.</v>
      </c>
      <c r="J41" s="79">
        <f>VLOOKUP(B41,'NT_Thanh toán  '!B:E,4,0)</f>
        <v>553419726</v>
      </c>
      <c r="K41" s="79">
        <v>182568</v>
      </c>
    </row>
    <row r="42" spans="1:12" ht="15.75" x14ac:dyDescent="0.25">
      <c r="A42" s="13">
        <v>45868</v>
      </c>
      <c r="B42" s="13">
        <v>45868</v>
      </c>
      <c r="C42" s="12" t="s">
        <v>470</v>
      </c>
      <c r="D42" s="24" t="s">
        <v>510</v>
      </c>
      <c r="E42" s="14">
        <v>530260326</v>
      </c>
      <c r="F42" s="14">
        <v>530260326</v>
      </c>
      <c r="G42">
        <f t="shared" si="0"/>
        <v>7</v>
      </c>
      <c r="H42" t="s">
        <v>1211</v>
      </c>
      <c r="I42" t="str">
        <f>VLOOKUP(B42,'NT_Thanh toán  '!B:E,3,0)</f>
        <v xml:space="preserve">Thanh toán hóa đơn giá trị gia tăng: số 16 ngày 18/02/2025 </v>
      </c>
      <c r="J42" s="77">
        <v>530260326</v>
      </c>
      <c r="K42" s="79">
        <v>0</v>
      </c>
    </row>
    <row r="43" spans="1:12" x14ac:dyDescent="0.25">
      <c r="A43" s="13">
        <v>45875</v>
      </c>
      <c r="B43" s="13">
        <v>45875</v>
      </c>
      <c r="C43" s="12" t="s">
        <v>471</v>
      </c>
      <c r="D43" s="24" t="s">
        <v>511</v>
      </c>
      <c r="E43" s="14">
        <v>150000000</v>
      </c>
      <c r="F43" s="14">
        <v>150000000</v>
      </c>
      <c r="G43">
        <f t="shared" si="0"/>
        <v>8</v>
      </c>
      <c r="H43" t="s">
        <v>593</v>
      </c>
      <c r="I43" t="str">
        <f>VLOOKUP(B43,'NT_Thanh toán  '!B:E,3,0)</f>
        <v>THANH TOAN HD SO 00017 NGAY 24.2.2025</v>
      </c>
      <c r="J43" s="79">
        <f>VLOOKUP(B43,'NT_Thanh toán  '!B:E,4,0)</f>
        <v>150033000</v>
      </c>
      <c r="K43" s="79">
        <v>33000</v>
      </c>
    </row>
    <row r="44" spans="1:12" x14ac:dyDescent="0.25">
      <c r="A44" s="13">
        <v>45877</v>
      </c>
      <c r="B44" s="13">
        <v>45877</v>
      </c>
      <c r="C44" s="12" t="s">
        <v>472</v>
      </c>
      <c r="D44" s="24" t="s">
        <v>512</v>
      </c>
      <c r="E44" s="14">
        <v>998530850</v>
      </c>
      <c r="F44" s="14">
        <v>998530850</v>
      </c>
      <c r="G44">
        <f t="shared" si="0"/>
        <v>8</v>
      </c>
      <c r="H44" t="s">
        <v>1212</v>
      </c>
      <c r="I44" t="str">
        <f>VLOOKUP(B44,'NT_Thanh toán  '!B:E,3,0)</f>
        <v xml:space="preserve">Thanh toán hóa đơn giá trị gia tăng: số 18 ngày 25/02/2025 và số 19 ngày 26/02/2025 </v>
      </c>
      <c r="J44" s="79">
        <f>VLOOKUP(B44,'NT_Thanh toán  '!B:E,4,0)</f>
        <v>998530850</v>
      </c>
      <c r="K44" s="79">
        <v>0</v>
      </c>
    </row>
    <row r="45" spans="1:12" x14ac:dyDescent="0.25">
      <c r="A45" s="13">
        <v>45883</v>
      </c>
      <c r="B45" s="13">
        <v>45883</v>
      </c>
      <c r="C45" s="12" t="s">
        <v>473</v>
      </c>
      <c r="D45" s="24" t="s">
        <v>511</v>
      </c>
      <c r="E45" s="14">
        <v>148896396</v>
      </c>
      <c r="F45" s="14">
        <v>148896396</v>
      </c>
      <c r="G45">
        <f t="shared" si="0"/>
        <v>8</v>
      </c>
      <c r="H45" t="s">
        <v>591</v>
      </c>
      <c r="I45" t="str">
        <f>VLOOKUP(B45,'NT_Thanh toán  '!B:E,3,0)</f>
        <v>.TT HD SO 00017 NGAY 24-2-2025</v>
      </c>
      <c r="J45" s="79">
        <f>VLOOKUP(B45,'NT_Thanh toán  '!B:E,4,0)</f>
        <v>148929153</v>
      </c>
      <c r="K45" s="79">
        <v>32757</v>
      </c>
    </row>
    <row r="46" spans="1:12" x14ac:dyDescent="0.25">
      <c r="A46" s="13">
        <v>45887</v>
      </c>
      <c r="B46" s="13">
        <v>45887</v>
      </c>
      <c r="C46" s="12" t="s">
        <v>474</v>
      </c>
      <c r="D46" s="24" t="s">
        <v>511</v>
      </c>
      <c r="E46" s="14">
        <v>300000000</v>
      </c>
      <c r="F46" s="14">
        <v>300000000</v>
      </c>
      <c r="G46">
        <f t="shared" si="0"/>
        <v>8</v>
      </c>
      <c r="H46" t="s">
        <v>589</v>
      </c>
      <c r="I46" t="str">
        <f>VLOOKUP(B46,'NT_Thanh toán  '!B:E,3,0)</f>
        <v>THANH TOAN HD SO 00017 NGAY 24.2.2025 TIEP</v>
      </c>
      <c r="J46" s="79">
        <f>VLOOKUP(B46,'NT_Thanh toán  '!B:E,4,0)</f>
        <v>300066000</v>
      </c>
      <c r="K46" s="79">
        <v>66000</v>
      </c>
    </row>
    <row r="47" spans="1:12" x14ac:dyDescent="0.25">
      <c r="A47" s="13">
        <v>45889</v>
      </c>
      <c r="B47" s="13">
        <v>45889</v>
      </c>
      <c r="C47" s="12" t="s">
        <v>475</v>
      </c>
      <c r="D47" s="24" t="s">
        <v>513</v>
      </c>
      <c r="E47" s="14">
        <v>312069774</v>
      </c>
      <c r="F47" s="14">
        <v>312069774</v>
      </c>
      <c r="G47">
        <f t="shared" si="0"/>
        <v>8</v>
      </c>
      <c r="H47" t="s">
        <v>587</v>
      </c>
      <c r="I47" t="str">
        <f>VLOOKUP(B47,'NT_Thanh toán  '!B:E,3,0)</f>
        <v>TT HD SO 00021 NGAY 28-2-2025</v>
      </c>
      <c r="J47" s="79">
        <f>VLOOKUP(B47,'NT_Thanh toán  '!B:E,4,0)</f>
        <v>312138429</v>
      </c>
      <c r="K47" s="79">
        <v>68655</v>
      </c>
    </row>
    <row r="48" spans="1:12" x14ac:dyDescent="0.25">
      <c r="A48" s="13">
        <v>45891</v>
      </c>
      <c r="B48" s="13">
        <v>45891</v>
      </c>
      <c r="C48" s="12" t="s">
        <v>476</v>
      </c>
      <c r="D48" s="24" t="s">
        <v>514</v>
      </c>
      <c r="E48" s="14">
        <v>501695717</v>
      </c>
      <c r="F48" s="14">
        <v>501695717</v>
      </c>
      <c r="G48">
        <f t="shared" si="0"/>
        <v>8</v>
      </c>
      <c r="H48" t="s">
        <v>585</v>
      </c>
      <c r="I48" t="str">
        <f>VLOOKUP(B48,'NT_Thanh toán  '!B:E,3,0)</f>
        <v>TT HD SO 00020 NGAY 27-2-2025</v>
      </c>
      <c r="J48" s="79">
        <f>VLOOKUP(B48,'NT_Thanh toán  '!B:E,4,0)</f>
        <v>501861277</v>
      </c>
      <c r="K48" s="79">
        <v>165560</v>
      </c>
    </row>
    <row r="49" spans="1:13" x14ac:dyDescent="0.25">
      <c r="A49" s="13">
        <v>45895</v>
      </c>
      <c r="B49" s="13">
        <v>45895</v>
      </c>
      <c r="C49" s="12" t="s">
        <v>477</v>
      </c>
      <c r="D49" s="24" t="s">
        <v>515</v>
      </c>
      <c r="E49" s="14">
        <v>603909574</v>
      </c>
      <c r="F49" s="14">
        <v>603909574</v>
      </c>
      <c r="G49">
        <f t="shared" si="0"/>
        <v>8</v>
      </c>
      <c r="H49" t="s">
        <v>583</v>
      </c>
      <c r="I49" t="str">
        <f>VLOOKUP(B49,'NT_Thanh toán  '!B:E,3,0)</f>
        <v>THANH TOAN HD SO 0022 NGAY 3-3-2025 VA 023 NGAY 4-3-2025</v>
      </c>
      <c r="J49" s="79">
        <f>VLOOKUP(B49,'NT_Thanh toán  '!B:E,4,0)</f>
        <v>604108864</v>
      </c>
      <c r="K49" s="79">
        <v>199290</v>
      </c>
    </row>
    <row r="50" spans="1:13" x14ac:dyDescent="0.25">
      <c r="A50" s="13">
        <v>45903</v>
      </c>
      <c r="B50" s="13">
        <v>45903</v>
      </c>
      <c r="C50" s="12" t="s">
        <v>478</v>
      </c>
      <c r="D50" s="24" t="s">
        <v>516</v>
      </c>
      <c r="E50" s="14">
        <v>208090368</v>
      </c>
      <c r="F50" s="14">
        <v>208090368</v>
      </c>
      <c r="G50">
        <f t="shared" si="0"/>
        <v>9</v>
      </c>
      <c r="H50" t="s">
        <v>581</v>
      </c>
      <c r="I50" t="str">
        <f>VLOOKUP(B50,'NT_Thanh toán  '!B:E,3,0)</f>
        <v>THANH TOAN HD SO 0024 NGAY 5-3-2025</v>
      </c>
      <c r="J50" s="79">
        <f>VLOOKUP(B50,'NT_Thanh toán  '!B:E,4,0)</f>
        <v>208136148</v>
      </c>
      <c r="K50" s="79">
        <v>45780</v>
      </c>
    </row>
    <row r="51" spans="1:13" x14ac:dyDescent="0.25">
      <c r="A51" s="13">
        <v>45905</v>
      </c>
      <c r="B51" s="13">
        <v>45905</v>
      </c>
      <c r="C51" s="12" t="s">
        <v>479</v>
      </c>
      <c r="D51" s="24" t="s">
        <v>517</v>
      </c>
      <c r="E51" s="14">
        <v>470202612</v>
      </c>
      <c r="F51" s="14">
        <v>470202612</v>
      </c>
      <c r="G51">
        <f t="shared" si="0"/>
        <v>9</v>
      </c>
      <c r="H51" t="s">
        <v>1213</v>
      </c>
      <c r="I51" t="s">
        <v>670</v>
      </c>
      <c r="J51" s="78">
        <v>470202612</v>
      </c>
      <c r="K51" s="79">
        <v>0</v>
      </c>
    </row>
    <row r="52" spans="1:13" x14ac:dyDescent="0.25">
      <c r="A52" s="13">
        <v>45909</v>
      </c>
      <c r="B52" s="13">
        <v>45909</v>
      </c>
      <c r="C52" s="12" t="s">
        <v>480</v>
      </c>
      <c r="D52" s="24" t="s">
        <v>518</v>
      </c>
      <c r="E52" s="14">
        <v>826713714</v>
      </c>
      <c r="F52" s="14">
        <v>826713714</v>
      </c>
      <c r="G52">
        <f t="shared" si="0"/>
        <v>9</v>
      </c>
      <c r="H52" t="s">
        <v>1214</v>
      </c>
      <c r="I52" t="s">
        <v>671</v>
      </c>
      <c r="J52" s="78">
        <v>826713714</v>
      </c>
      <c r="K52" s="79">
        <v>0</v>
      </c>
    </row>
    <row r="53" spans="1:13" x14ac:dyDescent="0.25">
      <c r="A53" s="13">
        <v>45915</v>
      </c>
      <c r="B53" s="13">
        <v>45915</v>
      </c>
      <c r="C53" s="12" t="s">
        <v>481</v>
      </c>
      <c r="D53" s="24" t="s">
        <v>519</v>
      </c>
      <c r="E53" s="14">
        <v>2137566420</v>
      </c>
      <c r="F53" s="14">
        <v>2137566420</v>
      </c>
      <c r="G53">
        <f t="shared" si="0"/>
        <v>9</v>
      </c>
      <c r="H53" t="s">
        <v>1215</v>
      </c>
      <c r="I53" t="s">
        <v>672</v>
      </c>
      <c r="J53" s="78">
        <v>2137566420</v>
      </c>
      <c r="K53" s="79">
        <v>0</v>
      </c>
    </row>
    <row r="54" spans="1:13" x14ac:dyDescent="0.25">
      <c r="A54" s="13">
        <v>45923</v>
      </c>
      <c r="B54" s="13">
        <v>45923</v>
      </c>
      <c r="C54" s="12" t="s">
        <v>482</v>
      </c>
      <c r="D54" s="24" t="s">
        <v>520</v>
      </c>
      <c r="E54" s="14">
        <v>883125012</v>
      </c>
      <c r="F54" s="14">
        <v>883125012</v>
      </c>
      <c r="G54">
        <f t="shared" si="0"/>
        <v>9</v>
      </c>
      <c r="H54" t="s">
        <v>579</v>
      </c>
      <c r="I54" t="str">
        <f>VLOOKUP(B54,'NT_Thanh toán  '!B:E,3,0)</f>
        <v>TT HD SO 37-38-39 NGAY 23 VA 26 VA 27/3/2025</v>
      </c>
      <c r="J54" s="79">
        <f>VLOOKUP(B54,'NT_Thanh toán  '!B:E,4,0)</f>
        <v>883416444</v>
      </c>
      <c r="K54" s="79">
        <v>291432</v>
      </c>
    </row>
    <row r="55" spans="1:13" x14ac:dyDescent="0.25">
      <c r="A55" s="13">
        <v>45929</v>
      </c>
      <c r="B55" s="13">
        <v>45929</v>
      </c>
      <c r="C55" s="12" t="s">
        <v>483</v>
      </c>
      <c r="D55" s="24" t="s">
        <v>521</v>
      </c>
      <c r="E55" s="14">
        <v>792486174</v>
      </c>
      <c r="F55" s="14">
        <v>792486174</v>
      </c>
      <c r="G55">
        <f t="shared" si="0"/>
        <v>9</v>
      </c>
      <c r="H55" t="s">
        <v>1216</v>
      </c>
      <c r="I55" t="s">
        <v>673</v>
      </c>
      <c r="J55" s="78">
        <v>792486174</v>
      </c>
      <c r="K55" s="79">
        <v>0</v>
      </c>
    </row>
    <row r="56" spans="1:13" x14ac:dyDescent="0.25">
      <c r="A56" s="13">
        <v>45930</v>
      </c>
      <c r="B56" s="13">
        <v>45930</v>
      </c>
      <c r="C56" s="12" t="s">
        <v>484</v>
      </c>
      <c r="D56" s="24" t="s">
        <v>522</v>
      </c>
      <c r="E56" s="14">
        <v>228028301</v>
      </c>
      <c r="F56" s="14">
        <v>228028301</v>
      </c>
      <c r="G56">
        <f t="shared" si="0"/>
        <v>9</v>
      </c>
      <c r="H56" t="s">
        <v>577</v>
      </c>
      <c r="I56" t="str">
        <f>VLOOKUP(B56,'NT_Thanh toán  '!B:E,3,0)</f>
        <v>.THANH TOAN HD SO 00044 NGAY 3-4-2025</v>
      </c>
      <c r="J56" s="79">
        <f>VLOOKUP(B56,'NT_Thanh toán  '!B:E,4,0)</f>
        <v>228078468</v>
      </c>
      <c r="K56" s="79">
        <v>50167</v>
      </c>
    </row>
    <row r="57" spans="1:13" x14ac:dyDescent="0.25">
      <c r="A57" s="13">
        <v>45937</v>
      </c>
      <c r="B57" s="13">
        <v>45937</v>
      </c>
      <c r="C57" s="12" t="s">
        <v>485</v>
      </c>
      <c r="D57" s="24" t="s">
        <v>523</v>
      </c>
      <c r="E57" s="14">
        <v>993154303</v>
      </c>
      <c r="F57" s="14">
        <v>993154303</v>
      </c>
      <c r="G57">
        <f t="shared" si="0"/>
        <v>10</v>
      </c>
      <c r="H57" t="s">
        <v>1217</v>
      </c>
      <c r="I57" t="s">
        <v>674</v>
      </c>
      <c r="J57" s="78">
        <v>993154303</v>
      </c>
      <c r="K57" s="79">
        <v>0</v>
      </c>
      <c r="M57" s="57"/>
    </row>
    <row r="58" spans="1:13" x14ac:dyDescent="0.25">
      <c r="A58" s="13">
        <v>45943</v>
      </c>
      <c r="B58" s="13">
        <v>45943</v>
      </c>
      <c r="C58" s="12" t="s">
        <v>486</v>
      </c>
      <c r="D58" s="24" t="s">
        <v>524</v>
      </c>
      <c r="E58" s="14">
        <v>378889806</v>
      </c>
      <c r="F58" s="14">
        <v>378889806</v>
      </c>
      <c r="G58">
        <f t="shared" si="0"/>
        <v>10</v>
      </c>
      <c r="H58" t="s">
        <v>575</v>
      </c>
      <c r="I58" t="str">
        <f>VLOOKUP(B58,'NT_Thanh toán  '!B:E,3,0)</f>
        <v>IBVCB.1310250200472001.TT HD SO 00067 NGAY 14-5-2025</v>
      </c>
      <c r="J58" s="79">
        <f>VLOOKUP(B58,'NT_Thanh toán  '!B:E,4,0)</f>
        <v>378973162</v>
      </c>
      <c r="K58" s="79">
        <v>83356</v>
      </c>
    </row>
    <row r="59" spans="1:13" ht="15.75" x14ac:dyDescent="0.25">
      <c r="A59" s="13">
        <v>45950</v>
      </c>
      <c r="B59" s="13">
        <v>45950</v>
      </c>
      <c r="C59" s="12" t="s">
        <v>487</v>
      </c>
      <c r="D59" s="24" t="s">
        <v>525</v>
      </c>
      <c r="E59" s="14">
        <v>1762433921</v>
      </c>
      <c r="F59" s="14">
        <v>1762433921</v>
      </c>
      <c r="G59">
        <f t="shared" si="0"/>
        <v>10</v>
      </c>
      <c r="H59" t="s">
        <v>1218</v>
      </c>
      <c r="I59" s="61" t="s">
        <v>665</v>
      </c>
      <c r="J59" s="78">
        <v>1762433921</v>
      </c>
      <c r="K59" s="79">
        <v>0</v>
      </c>
    </row>
    <row r="60" spans="1:13" ht="15.75" x14ac:dyDescent="0.25">
      <c r="A60" s="13">
        <v>45958</v>
      </c>
      <c r="B60" s="13">
        <v>45958</v>
      </c>
      <c r="C60" s="12" t="s">
        <v>488</v>
      </c>
      <c r="D60" s="24" t="s">
        <v>526</v>
      </c>
      <c r="E60" s="14">
        <v>630603595</v>
      </c>
      <c r="F60" s="14">
        <v>630603595</v>
      </c>
      <c r="G60">
        <f t="shared" si="0"/>
        <v>10</v>
      </c>
      <c r="H60" t="s">
        <v>1225</v>
      </c>
      <c r="I60" s="61" t="s">
        <v>666</v>
      </c>
      <c r="J60" s="78">
        <v>630603595</v>
      </c>
      <c r="K60" s="79">
        <v>0</v>
      </c>
    </row>
    <row r="61" spans="1:13" x14ac:dyDescent="0.25">
      <c r="A61" s="13">
        <v>45960</v>
      </c>
      <c r="B61" s="13">
        <v>45960</v>
      </c>
      <c r="C61" s="12" t="s">
        <v>489</v>
      </c>
      <c r="D61" s="24" t="s">
        <v>527</v>
      </c>
      <c r="E61" s="14">
        <v>188041392</v>
      </c>
      <c r="F61" s="14">
        <v>188041392</v>
      </c>
      <c r="G61">
        <f t="shared" si="0"/>
        <v>10</v>
      </c>
      <c r="H61" t="s">
        <v>573</v>
      </c>
      <c r="I61" t="str">
        <f>VLOOKUP(B61,'NT_Thanh toán  '!B:E,3,0)</f>
        <v>TT HD SO 00079 NGAY 31-05-2025</v>
      </c>
      <c r="J61" s="79">
        <f>VLOOKUP(B61,'NT_Thanh toán  '!B:E,4,0)</f>
        <v>188082761</v>
      </c>
      <c r="K61" s="79">
        <v>41369</v>
      </c>
    </row>
    <row r="62" spans="1:13" s="68" customFormat="1" x14ac:dyDescent="0.25">
      <c r="A62" s="65">
        <v>45965</v>
      </c>
      <c r="B62" s="65">
        <v>45965</v>
      </c>
      <c r="C62" s="69" t="s">
        <v>490</v>
      </c>
      <c r="D62" s="66" t="s">
        <v>528</v>
      </c>
      <c r="E62" s="67">
        <v>372862566</v>
      </c>
      <c r="F62" s="67">
        <v>0</v>
      </c>
      <c r="G62" s="68">
        <f t="shared" si="0"/>
        <v>11</v>
      </c>
      <c r="J62" s="80"/>
      <c r="K62" s="80"/>
      <c r="M62" s="68" t="s">
        <v>675</v>
      </c>
    </row>
    <row r="63" spans="1:13" ht="15.75" x14ac:dyDescent="0.25">
      <c r="A63" s="13">
        <v>45968</v>
      </c>
      <c r="B63" s="13">
        <v>45968</v>
      </c>
      <c r="C63" s="12" t="s">
        <v>491</v>
      </c>
      <c r="D63" s="24" t="s">
        <v>529</v>
      </c>
      <c r="E63" s="14">
        <v>749482985</v>
      </c>
      <c r="F63" s="14">
        <v>749482985</v>
      </c>
      <c r="G63">
        <f t="shared" si="0"/>
        <v>11</v>
      </c>
      <c r="H63" t="s">
        <v>1219</v>
      </c>
      <c r="I63" s="63" t="s">
        <v>668</v>
      </c>
      <c r="J63" s="78">
        <v>749482985</v>
      </c>
      <c r="K63" s="79">
        <v>0</v>
      </c>
    </row>
    <row r="64" spans="1:13" x14ac:dyDescent="0.25">
      <c r="A64" s="13">
        <v>45971</v>
      </c>
      <c r="B64" s="13">
        <v>45971</v>
      </c>
      <c r="C64" s="12" t="s">
        <v>492</v>
      </c>
      <c r="D64" s="24" t="s">
        <v>530</v>
      </c>
      <c r="E64" s="14">
        <v>202055343</v>
      </c>
      <c r="F64" s="14">
        <v>202055343</v>
      </c>
      <c r="G64">
        <f t="shared" si="0"/>
        <v>11</v>
      </c>
      <c r="H64" s="54" t="s">
        <v>571</v>
      </c>
      <c r="I64" t="s">
        <v>676</v>
      </c>
      <c r="J64" s="81">
        <v>202099795</v>
      </c>
      <c r="K64" s="81">
        <v>44452</v>
      </c>
    </row>
    <row r="65" spans="1:12" x14ac:dyDescent="0.25">
      <c r="A65" s="13">
        <v>45979</v>
      </c>
      <c r="B65" s="13">
        <v>45979</v>
      </c>
      <c r="C65" s="12" t="s">
        <v>493</v>
      </c>
      <c r="D65" s="24" t="s">
        <v>531</v>
      </c>
      <c r="E65" s="14">
        <v>593348266</v>
      </c>
      <c r="F65" s="14">
        <v>593348266</v>
      </c>
      <c r="G65">
        <f t="shared" si="0"/>
        <v>11</v>
      </c>
      <c r="H65" t="s">
        <v>569</v>
      </c>
      <c r="I65" t="str">
        <f>VLOOKUP(B65,'NT_Thanh toán  '!B:E,3,0)</f>
        <v>.THANH TOAN HD SO 131 VA 132 NGAY 8/8 VA 9/8/2025</v>
      </c>
      <c r="J65" s="79">
        <f>VLOOKUP(B65,'NT_Thanh toán  '!B:E,4,0)</f>
        <v>593544070</v>
      </c>
      <c r="K65" s="79">
        <v>195804</v>
      </c>
    </row>
    <row r="66" spans="1:12" s="71" customFormat="1" x14ac:dyDescent="0.25">
      <c r="A66" s="189">
        <v>45981</v>
      </c>
      <c r="B66" s="189">
        <v>45981</v>
      </c>
      <c r="C66" s="189" t="s">
        <v>494</v>
      </c>
      <c r="D66" s="189" t="s">
        <v>532</v>
      </c>
      <c r="E66" s="193">
        <v>816729709</v>
      </c>
      <c r="F66" s="193">
        <v>816729709</v>
      </c>
      <c r="G66" s="187">
        <f t="shared" si="0"/>
        <v>11</v>
      </c>
      <c r="H66" s="64" t="s">
        <v>567</v>
      </c>
      <c r="I66" s="189" t="str">
        <f>VLOOKUP(B66,'NT_Thanh toán  '!B:E,3,0)</f>
        <v>THANH TOAN HD SO 133 VA 134 NGAY 9.8 VA 12.8.2025</v>
      </c>
      <c r="J66" s="82">
        <f>VLOOKUP(B66,'NT_Thanh toán  '!B:E,4,0)</f>
        <v>462745197</v>
      </c>
      <c r="K66" s="165"/>
      <c r="L66" s="91"/>
    </row>
    <row r="67" spans="1:12" s="71" customFormat="1" x14ac:dyDescent="0.25">
      <c r="A67" s="190"/>
      <c r="B67" s="190"/>
      <c r="C67" s="190"/>
      <c r="D67" s="190"/>
      <c r="E67" s="194"/>
      <c r="F67" s="194"/>
      <c r="G67" s="188"/>
      <c r="H67" s="64" t="s">
        <v>1206</v>
      </c>
      <c r="I67" s="190"/>
      <c r="J67" s="166">
        <v>354086294</v>
      </c>
      <c r="K67" s="165"/>
    </row>
    <row r="68" spans="1:12" x14ac:dyDescent="0.25">
      <c r="A68" s="13">
        <v>45985</v>
      </c>
      <c r="B68" s="13">
        <v>45985</v>
      </c>
      <c r="C68" s="12" t="s">
        <v>495</v>
      </c>
      <c r="D68" s="24" t="s">
        <v>533</v>
      </c>
      <c r="E68" s="14">
        <v>458265859</v>
      </c>
      <c r="F68" s="14">
        <v>458265859</v>
      </c>
      <c r="G68">
        <f t="shared" si="0"/>
        <v>11</v>
      </c>
      <c r="H68" t="s">
        <v>565</v>
      </c>
      <c r="I68" t="str">
        <f>VLOOKUP(B68,'NT_Thanh toán  '!B:E,3,0)</f>
        <v>TT HD SO 135 VA 136 NGAY 12.8.2025</v>
      </c>
      <c r="J68" s="79">
        <f>VLOOKUP(B68,'NT_Thanh toán  '!B:E,4,0)</f>
        <v>458366677</v>
      </c>
      <c r="K68" s="79">
        <v>100818</v>
      </c>
    </row>
    <row r="69" spans="1:12" x14ac:dyDescent="0.25">
      <c r="A69" s="13">
        <v>45987</v>
      </c>
      <c r="B69" s="13">
        <v>45987</v>
      </c>
      <c r="C69" s="12" t="s">
        <v>496</v>
      </c>
      <c r="D69" s="24" t="s">
        <v>534</v>
      </c>
      <c r="E69" s="14">
        <v>200000000</v>
      </c>
      <c r="F69" s="14">
        <v>200000000</v>
      </c>
      <c r="G69">
        <f t="shared" si="0"/>
        <v>11</v>
      </c>
      <c r="H69" t="s">
        <v>563</v>
      </c>
      <c r="I69" s="54" t="s">
        <v>564</v>
      </c>
      <c r="J69" s="75">
        <v>200044000</v>
      </c>
      <c r="K69" s="79">
        <v>44000</v>
      </c>
    </row>
    <row r="70" spans="1:12" x14ac:dyDescent="0.25">
      <c r="A70" s="13">
        <v>45987</v>
      </c>
      <c r="B70" s="13">
        <v>45987</v>
      </c>
      <c r="C70" s="12" t="s">
        <v>497</v>
      </c>
      <c r="D70" s="24" t="s">
        <v>535</v>
      </c>
      <c r="E70" s="14">
        <v>627724373</v>
      </c>
      <c r="F70" s="14">
        <v>627724373</v>
      </c>
      <c r="G70">
        <f t="shared" ref="G70:G77" si="1">+MONTH(B70)</f>
        <v>11</v>
      </c>
      <c r="H70" t="s">
        <v>561</v>
      </c>
      <c r="I70" t="str">
        <f>VLOOKUP(B70,'NT_Thanh toán  '!B:E,3,0)</f>
        <v>TT HD SO 137-138-140 NGAY 13-8 VA 16.8.2025</v>
      </c>
      <c r="J70" s="79">
        <f>VLOOKUP(B70,'NT_Thanh toán  '!B:E,4,0)</f>
        <v>627931522</v>
      </c>
      <c r="K70" s="79">
        <v>207149</v>
      </c>
    </row>
    <row r="71" spans="1:12" ht="15.75" x14ac:dyDescent="0.25">
      <c r="A71" s="13">
        <v>45992</v>
      </c>
      <c r="B71" s="13">
        <v>45992</v>
      </c>
      <c r="C71" s="12" t="s">
        <v>498</v>
      </c>
      <c r="D71" s="24" t="s">
        <v>536</v>
      </c>
      <c r="E71" s="14">
        <v>838405209</v>
      </c>
      <c r="F71" s="14">
        <v>838405209</v>
      </c>
      <c r="G71">
        <f t="shared" si="1"/>
        <v>12</v>
      </c>
      <c r="H71" t="s">
        <v>1220</v>
      </c>
      <c r="I71" t="s">
        <v>657</v>
      </c>
      <c r="J71" s="77">
        <v>838405209</v>
      </c>
      <c r="K71" s="79">
        <v>0</v>
      </c>
    </row>
    <row r="72" spans="1:12" x14ac:dyDescent="0.25">
      <c r="A72" s="13">
        <v>45993</v>
      </c>
      <c r="B72" s="13">
        <v>45993</v>
      </c>
      <c r="C72" s="12" t="s">
        <v>499</v>
      </c>
      <c r="D72" s="24" t="s">
        <v>534</v>
      </c>
      <c r="E72" s="14">
        <v>195367670</v>
      </c>
      <c r="F72" s="14">
        <v>195367670</v>
      </c>
      <c r="G72">
        <f t="shared" si="1"/>
        <v>12</v>
      </c>
      <c r="H72" t="s">
        <v>559</v>
      </c>
      <c r="I72" t="str">
        <f>VLOOKUP(B72,'NT_Thanh toán  '!B:E,3,0)</f>
        <v>TT TIEP HD SO 139 NGAY 15.8.2025</v>
      </c>
      <c r="J72" s="79">
        <f>VLOOKUP(B72,'NT_Thanh toán  '!B:E,4,0)</f>
        <v>195410651</v>
      </c>
      <c r="K72" s="79">
        <v>42981</v>
      </c>
    </row>
    <row r="73" spans="1:12" ht="15.75" x14ac:dyDescent="0.25">
      <c r="A73" s="13">
        <v>46000</v>
      </c>
      <c r="B73" s="13">
        <v>46000</v>
      </c>
      <c r="C73" s="12" t="s">
        <v>500</v>
      </c>
      <c r="D73" s="24" t="s">
        <v>537</v>
      </c>
      <c r="E73" s="14">
        <v>1007301964</v>
      </c>
      <c r="F73" s="14">
        <v>1007301964</v>
      </c>
      <c r="G73">
        <f t="shared" si="1"/>
        <v>12</v>
      </c>
      <c r="H73" t="s">
        <v>1221</v>
      </c>
      <c r="I73" s="61" t="s">
        <v>669</v>
      </c>
      <c r="J73" s="78">
        <v>1007301964</v>
      </c>
      <c r="K73" s="79">
        <v>0</v>
      </c>
    </row>
    <row r="74" spans="1:12" x14ac:dyDescent="0.25">
      <c r="A74" s="13">
        <v>46006</v>
      </c>
      <c r="B74" s="13">
        <v>46004</v>
      </c>
      <c r="C74" s="12" t="s">
        <v>501</v>
      </c>
      <c r="D74" s="24" t="s">
        <v>538</v>
      </c>
      <c r="E74" s="14">
        <v>207300499</v>
      </c>
      <c r="F74" s="14">
        <v>207300499</v>
      </c>
      <c r="G74">
        <f t="shared" si="1"/>
        <v>12</v>
      </c>
      <c r="H74" t="s">
        <v>557</v>
      </c>
      <c r="I74" s="54" t="s">
        <v>558</v>
      </c>
      <c r="J74" s="83">
        <v>207346105</v>
      </c>
      <c r="K74" s="79">
        <v>45606</v>
      </c>
    </row>
    <row r="75" spans="1:12" x14ac:dyDescent="0.25">
      <c r="A75" s="13">
        <v>46007</v>
      </c>
      <c r="B75" s="13">
        <v>46007</v>
      </c>
      <c r="C75" s="12" t="s">
        <v>502</v>
      </c>
      <c r="D75" s="24" t="s">
        <v>539</v>
      </c>
      <c r="E75" s="14">
        <v>1277417956</v>
      </c>
      <c r="F75" s="14">
        <v>1277417956</v>
      </c>
      <c r="G75">
        <f t="shared" si="1"/>
        <v>12</v>
      </c>
      <c r="H75" t="s">
        <v>555</v>
      </c>
      <c r="I75" t="str">
        <f>VLOOKUP(B75,'NT_Thanh toán  '!B:E,3,0)</f>
        <v>TT HD SO 151-152-153-154-155-156 NGAY 22,23,25-8-2025</v>
      </c>
      <c r="J75" s="79">
        <f>VLOOKUP(B75,'NT_Thanh toán  '!B:E,4,0)</f>
        <v>1277839504</v>
      </c>
      <c r="K75" s="79">
        <v>421548</v>
      </c>
    </row>
    <row r="76" spans="1:12" x14ac:dyDescent="0.25">
      <c r="A76" s="13">
        <v>46013</v>
      </c>
      <c r="B76" s="13">
        <v>46013</v>
      </c>
      <c r="C76" s="12" t="s">
        <v>503</v>
      </c>
      <c r="D76" s="24" t="s">
        <v>540</v>
      </c>
      <c r="E76" s="14">
        <v>592469340</v>
      </c>
      <c r="F76" s="14">
        <v>592469340</v>
      </c>
      <c r="G76">
        <f t="shared" si="1"/>
        <v>12</v>
      </c>
      <c r="H76" t="s">
        <v>553</v>
      </c>
      <c r="I76" t="str">
        <f>VLOOKUP(B76,'NT_Thanh toán  '!B:E,3,0)</f>
        <v>.TT HD SO 157-158-159-160 NGAY 26 VA 27-8-2025</v>
      </c>
      <c r="J76" s="79">
        <f>VLOOKUP(B76,'NT_Thanh toán  '!B:E,4,0)</f>
        <v>592664855</v>
      </c>
      <c r="K76" s="79">
        <v>195515</v>
      </c>
    </row>
    <row r="77" spans="1:12" x14ac:dyDescent="0.25">
      <c r="A77" s="13">
        <v>46021</v>
      </c>
      <c r="B77" s="13">
        <v>46021</v>
      </c>
      <c r="C77" s="12" t="s">
        <v>504</v>
      </c>
      <c r="D77" s="24" t="s">
        <v>541</v>
      </c>
      <c r="E77" s="14">
        <v>496282721</v>
      </c>
      <c r="F77" s="14">
        <v>496282721</v>
      </c>
      <c r="G77">
        <f t="shared" si="1"/>
        <v>12</v>
      </c>
      <c r="H77" t="s">
        <v>550</v>
      </c>
      <c r="I77" t="str">
        <f>VLOOKUP(B77,'NT_Thanh toán  '!B:E,3,0)</f>
        <v>TT HD SO 161-162-163 NGAY 27.8.25 VA 28.8.2025</v>
      </c>
      <c r="J77" s="79">
        <f>VLOOKUP(B77,'NT_Thanh toán  '!B:E,4,0)</f>
        <v>496391904</v>
      </c>
      <c r="K77" s="79">
        <v>109183</v>
      </c>
    </row>
  </sheetData>
  <autoFilter ref="A4:J77" xr:uid="{ADE51B5D-E1CF-4748-81DF-E7D0ADF7E27E}"/>
  <mergeCells count="12">
    <mergeCell ref="G66:G67"/>
    <mergeCell ref="I66:I67"/>
    <mergeCell ref="I3:K3"/>
    <mergeCell ref="A3:G3"/>
    <mergeCell ref="A1:E1"/>
    <mergeCell ref="A2:E2"/>
    <mergeCell ref="A66:A67"/>
    <mergeCell ref="B66:B67"/>
    <mergeCell ref="C66:C67"/>
    <mergeCell ref="D66:D67"/>
    <mergeCell ref="E66:E67"/>
    <mergeCell ref="F66:F67"/>
  </mergeCells>
  <conditionalFormatting sqref="I75:I1048576 I35:I36 I61:I62 I64:I65 I39:I58 I1:I2 I68:I72 I4:I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BA89-9177-414A-8950-9C59E009C356}">
  <sheetPr>
    <tabColor rgb="FF92D050"/>
  </sheetPr>
  <dimension ref="A1:T41"/>
  <sheetViews>
    <sheetView workbookViewId="0">
      <selection activeCell="E5" sqref="E5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5" t="s">
        <v>686</v>
      </c>
      <c r="F1" s="85" t="s">
        <v>687</v>
      </c>
      <c r="G1" s="85" t="s">
        <v>688</v>
      </c>
      <c r="H1" s="85" t="s">
        <v>689</v>
      </c>
      <c r="I1" s="85" t="s">
        <v>690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697</v>
      </c>
      <c r="Q1" s="85" t="s">
        <v>698</v>
      </c>
      <c r="R1" s="85" t="s">
        <v>699</v>
      </c>
      <c r="S1" s="85" t="s">
        <v>700</v>
      </c>
    </row>
    <row r="2" spans="1:20" ht="60" x14ac:dyDescent="0.25">
      <c r="A2" s="87">
        <v>1</v>
      </c>
      <c r="B2" s="87" t="s">
        <v>701</v>
      </c>
      <c r="C2" s="88" t="s">
        <v>1192</v>
      </c>
      <c r="D2" s="89">
        <v>1107</v>
      </c>
      <c r="E2" s="87" t="s">
        <v>1193</v>
      </c>
      <c r="F2" s="87" t="s">
        <v>27</v>
      </c>
      <c r="G2" s="88" t="s">
        <v>26</v>
      </c>
      <c r="H2" s="87" t="s">
        <v>704</v>
      </c>
      <c r="I2" s="88" t="s">
        <v>552</v>
      </c>
      <c r="J2" s="88" t="s">
        <v>1194</v>
      </c>
      <c r="K2" s="91">
        <v>1764998000</v>
      </c>
      <c r="L2" s="91">
        <v>0</v>
      </c>
      <c r="M2" s="91">
        <v>0</v>
      </c>
      <c r="N2" s="91"/>
      <c r="O2" s="91">
        <v>1764998000</v>
      </c>
      <c r="P2" s="87" t="s">
        <v>706</v>
      </c>
      <c r="Q2" s="87" t="s">
        <v>707</v>
      </c>
      <c r="R2" s="88" t="s">
        <v>708</v>
      </c>
      <c r="S2" s="88" t="s">
        <v>709</v>
      </c>
      <c r="T2">
        <f>MONTH(E2)</f>
        <v>1</v>
      </c>
    </row>
    <row r="3" spans="1:20" ht="60" x14ac:dyDescent="0.25">
      <c r="A3" s="87">
        <v>2</v>
      </c>
      <c r="B3" s="87" t="s">
        <v>701</v>
      </c>
      <c r="C3" s="88" t="s">
        <v>1192</v>
      </c>
      <c r="D3" s="89">
        <v>2841</v>
      </c>
      <c r="E3" s="87" t="s">
        <v>1195</v>
      </c>
      <c r="F3" s="87" t="s">
        <v>27</v>
      </c>
      <c r="G3" s="88" t="s">
        <v>26</v>
      </c>
      <c r="H3" s="87" t="s">
        <v>704</v>
      </c>
      <c r="I3" s="88" t="s">
        <v>552</v>
      </c>
      <c r="J3" s="88" t="s">
        <v>1194</v>
      </c>
      <c r="K3" s="91">
        <v>215452265</v>
      </c>
      <c r="L3" s="91">
        <v>0</v>
      </c>
      <c r="M3" s="91">
        <v>0</v>
      </c>
      <c r="N3" s="91"/>
      <c r="O3" s="91">
        <v>215452265</v>
      </c>
      <c r="P3" s="87" t="s">
        <v>706</v>
      </c>
      <c r="Q3" s="87" t="s">
        <v>707</v>
      </c>
      <c r="R3" s="88" t="s">
        <v>708</v>
      </c>
      <c r="S3" s="88" t="s">
        <v>709</v>
      </c>
      <c r="T3">
        <f t="shared" ref="T3:T41" si="0">MONTH(E3)</f>
        <v>1</v>
      </c>
    </row>
    <row r="4" spans="1:20" ht="60" x14ac:dyDescent="0.25">
      <c r="A4" s="87">
        <v>3</v>
      </c>
      <c r="B4" s="87" t="s">
        <v>701</v>
      </c>
      <c r="C4" s="88" t="s">
        <v>1192</v>
      </c>
      <c r="D4" s="89">
        <v>4747</v>
      </c>
      <c r="E4" s="87" t="s">
        <v>1196</v>
      </c>
      <c r="F4" s="87" t="s">
        <v>27</v>
      </c>
      <c r="G4" s="88" t="s">
        <v>26</v>
      </c>
      <c r="H4" s="87" t="s">
        <v>704</v>
      </c>
      <c r="I4" s="88" t="s">
        <v>552</v>
      </c>
      <c r="J4" s="88" t="s">
        <v>1194</v>
      </c>
      <c r="K4" s="91">
        <v>987256500</v>
      </c>
      <c r="L4" s="91">
        <v>0</v>
      </c>
      <c r="M4" s="91">
        <v>0</v>
      </c>
      <c r="N4" s="91"/>
      <c r="O4" s="91">
        <v>987256500</v>
      </c>
      <c r="P4" s="87" t="s">
        <v>706</v>
      </c>
      <c r="Q4" s="87" t="s">
        <v>707</v>
      </c>
      <c r="R4" s="88" t="s">
        <v>708</v>
      </c>
      <c r="S4" s="88" t="s">
        <v>709</v>
      </c>
      <c r="T4">
        <f t="shared" si="0"/>
        <v>1</v>
      </c>
    </row>
    <row r="5" spans="1:20" ht="60" x14ac:dyDescent="0.25">
      <c r="A5" s="87">
        <v>4</v>
      </c>
      <c r="B5" s="87" t="s">
        <v>701</v>
      </c>
      <c r="C5" s="88" t="s">
        <v>1192</v>
      </c>
      <c r="D5" s="89">
        <v>5255</v>
      </c>
      <c r="E5" s="87" t="s">
        <v>1197</v>
      </c>
      <c r="F5" s="87" t="s">
        <v>27</v>
      </c>
      <c r="G5" s="88" t="s">
        <v>26</v>
      </c>
      <c r="H5" s="87" t="s">
        <v>704</v>
      </c>
      <c r="I5" s="88" t="s">
        <v>552</v>
      </c>
      <c r="J5" s="88" t="s">
        <v>1194</v>
      </c>
      <c r="K5" s="91">
        <v>2409788650</v>
      </c>
      <c r="L5" s="91">
        <v>0</v>
      </c>
      <c r="M5" s="91">
        <v>0</v>
      </c>
      <c r="N5" s="91"/>
      <c r="O5" s="91">
        <v>2409788650</v>
      </c>
      <c r="P5" s="87" t="s">
        <v>706</v>
      </c>
      <c r="Q5" s="87" t="s">
        <v>707</v>
      </c>
      <c r="R5" s="88" t="s">
        <v>708</v>
      </c>
      <c r="S5" s="88" t="s">
        <v>709</v>
      </c>
      <c r="T5">
        <f t="shared" si="0"/>
        <v>1</v>
      </c>
    </row>
    <row r="6" spans="1:20" ht="60" x14ac:dyDescent="0.25">
      <c r="A6" s="87">
        <v>1</v>
      </c>
      <c r="B6" s="87" t="s">
        <v>701</v>
      </c>
      <c r="C6" s="88" t="s">
        <v>1192</v>
      </c>
      <c r="D6" s="89">
        <v>10567</v>
      </c>
      <c r="E6" s="87" t="s">
        <v>732</v>
      </c>
      <c r="F6" s="87" t="s">
        <v>27</v>
      </c>
      <c r="G6" s="88" t="s">
        <v>26</v>
      </c>
      <c r="H6" s="87" t="s">
        <v>704</v>
      </c>
      <c r="I6" s="88" t="s">
        <v>552</v>
      </c>
      <c r="J6" s="88" t="s">
        <v>1194</v>
      </c>
      <c r="K6" s="91">
        <v>967608900</v>
      </c>
      <c r="L6" s="91">
        <v>0</v>
      </c>
      <c r="M6" s="91">
        <v>0</v>
      </c>
      <c r="N6" s="91"/>
      <c r="O6" s="91">
        <v>967608900</v>
      </c>
      <c r="P6" s="87" t="s">
        <v>706</v>
      </c>
      <c r="Q6" s="87" t="s">
        <v>707</v>
      </c>
      <c r="R6" s="88" t="s">
        <v>708</v>
      </c>
      <c r="S6" s="88" t="s">
        <v>709</v>
      </c>
      <c r="T6">
        <f t="shared" si="0"/>
        <v>2</v>
      </c>
    </row>
    <row r="7" spans="1:20" ht="60" x14ac:dyDescent="0.25">
      <c r="A7" s="87">
        <v>2</v>
      </c>
      <c r="B7" s="87" t="s">
        <v>701</v>
      </c>
      <c r="C7" s="88" t="s">
        <v>1192</v>
      </c>
      <c r="D7" s="89">
        <v>8694</v>
      </c>
      <c r="E7" s="87" t="s">
        <v>724</v>
      </c>
      <c r="F7" s="87" t="s">
        <v>27</v>
      </c>
      <c r="G7" s="88" t="s">
        <v>26</v>
      </c>
      <c r="H7" s="87" t="s">
        <v>704</v>
      </c>
      <c r="I7" s="88" t="s">
        <v>552</v>
      </c>
      <c r="J7" s="88" t="s">
        <v>1194</v>
      </c>
      <c r="K7" s="91">
        <v>1483508400</v>
      </c>
      <c r="L7" s="91">
        <v>0</v>
      </c>
      <c r="M7" s="91">
        <v>0</v>
      </c>
      <c r="N7" s="91"/>
      <c r="O7" s="91">
        <v>1483508400</v>
      </c>
      <c r="P7" s="87" t="s">
        <v>706</v>
      </c>
      <c r="Q7" s="87" t="s">
        <v>707</v>
      </c>
      <c r="R7" s="88" t="s">
        <v>708</v>
      </c>
      <c r="S7" s="88" t="s">
        <v>709</v>
      </c>
      <c r="T7">
        <f t="shared" si="0"/>
        <v>2</v>
      </c>
    </row>
    <row r="8" spans="1:20" ht="15" customHeight="1" x14ac:dyDescent="0.25">
      <c r="A8" s="113">
        <v>1</v>
      </c>
      <c r="B8" s="113" t="s">
        <v>701</v>
      </c>
      <c r="C8" s="114" t="s">
        <v>1198</v>
      </c>
      <c r="D8" s="115">
        <v>582</v>
      </c>
      <c r="E8" s="113" t="s">
        <v>770</v>
      </c>
      <c r="F8" s="113" t="s">
        <v>27</v>
      </c>
      <c r="G8" s="114" t="s">
        <v>26</v>
      </c>
      <c r="H8" s="113" t="s">
        <v>704</v>
      </c>
      <c r="I8" s="114" t="s">
        <v>552</v>
      </c>
      <c r="J8" s="114" t="s">
        <v>1194</v>
      </c>
      <c r="K8" s="116">
        <v>1480731490</v>
      </c>
      <c r="L8" s="116">
        <v>0</v>
      </c>
      <c r="M8" s="116">
        <v>0</v>
      </c>
      <c r="N8" s="116"/>
      <c r="O8" s="116">
        <v>1480731490</v>
      </c>
      <c r="P8" s="113" t="s">
        <v>706</v>
      </c>
      <c r="Q8" s="113" t="s">
        <v>707</v>
      </c>
      <c r="R8" s="114" t="s">
        <v>708</v>
      </c>
      <c r="S8" s="114" t="s">
        <v>709</v>
      </c>
      <c r="T8">
        <f t="shared" si="0"/>
        <v>3</v>
      </c>
    </row>
    <row r="9" spans="1:20" ht="60" x14ac:dyDescent="0.25">
      <c r="A9" s="113">
        <v>2</v>
      </c>
      <c r="B9" s="113" t="s">
        <v>701</v>
      </c>
      <c r="C9" s="114" t="s">
        <v>1192</v>
      </c>
      <c r="D9" s="115">
        <v>17234</v>
      </c>
      <c r="E9" s="113" t="s">
        <v>760</v>
      </c>
      <c r="F9" s="113" t="s">
        <v>27</v>
      </c>
      <c r="G9" s="114" t="s">
        <v>26</v>
      </c>
      <c r="H9" s="113" t="s">
        <v>704</v>
      </c>
      <c r="I9" s="114" t="s">
        <v>552</v>
      </c>
      <c r="J9" s="114" t="s">
        <v>1194</v>
      </c>
      <c r="K9" s="116">
        <v>1124918970</v>
      </c>
      <c r="L9" s="116">
        <v>0</v>
      </c>
      <c r="M9" s="116">
        <v>0</v>
      </c>
      <c r="N9" s="116"/>
      <c r="O9" s="116">
        <v>1124918970</v>
      </c>
      <c r="P9" s="113" t="s">
        <v>706</v>
      </c>
      <c r="Q9" s="113" t="s">
        <v>707</v>
      </c>
      <c r="R9" s="114" t="s">
        <v>708</v>
      </c>
      <c r="S9" s="114" t="s">
        <v>709</v>
      </c>
      <c r="T9">
        <f t="shared" si="0"/>
        <v>3</v>
      </c>
    </row>
    <row r="10" spans="1:20" ht="60" x14ac:dyDescent="0.25">
      <c r="A10" s="117">
        <v>1</v>
      </c>
      <c r="B10" s="117" t="s">
        <v>701</v>
      </c>
      <c r="C10" s="118" t="s">
        <v>1198</v>
      </c>
      <c r="D10" s="119">
        <v>796</v>
      </c>
      <c r="E10" s="117" t="s">
        <v>1199</v>
      </c>
      <c r="F10" s="117" t="s">
        <v>27</v>
      </c>
      <c r="G10" s="118" t="s">
        <v>26</v>
      </c>
      <c r="H10" s="117" t="s">
        <v>704</v>
      </c>
      <c r="I10" s="118" t="s">
        <v>552</v>
      </c>
      <c r="J10" s="118" t="s">
        <v>1194</v>
      </c>
      <c r="K10" s="120">
        <v>1485990000</v>
      </c>
      <c r="L10" s="120">
        <v>0</v>
      </c>
      <c r="M10" s="120">
        <v>0</v>
      </c>
      <c r="N10" s="120"/>
      <c r="O10" s="120">
        <v>1485990000</v>
      </c>
      <c r="P10" s="117" t="s">
        <v>706</v>
      </c>
      <c r="Q10" s="117" t="s">
        <v>707</v>
      </c>
      <c r="R10" s="118" t="s">
        <v>708</v>
      </c>
      <c r="S10" s="118" t="s">
        <v>709</v>
      </c>
      <c r="T10">
        <f t="shared" si="0"/>
        <v>4</v>
      </c>
    </row>
    <row r="11" spans="1:20" ht="60" x14ac:dyDescent="0.25">
      <c r="A11" s="117">
        <v>2</v>
      </c>
      <c r="B11" s="117" t="s">
        <v>701</v>
      </c>
      <c r="C11" s="118" t="s">
        <v>1192</v>
      </c>
      <c r="D11" s="119">
        <v>22146</v>
      </c>
      <c r="E11" s="117" t="s">
        <v>1200</v>
      </c>
      <c r="F11" s="117" t="s">
        <v>27</v>
      </c>
      <c r="G11" s="118" t="s">
        <v>26</v>
      </c>
      <c r="H11" s="117" t="s">
        <v>704</v>
      </c>
      <c r="I11" s="118" t="s">
        <v>552</v>
      </c>
      <c r="J11" s="118" t="s">
        <v>1194</v>
      </c>
      <c r="K11" s="120">
        <v>1002913500</v>
      </c>
      <c r="L11" s="120">
        <v>0</v>
      </c>
      <c r="M11" s="120">
        <v>0</v>
      </c>
      <c r="N11" s="120"/>
      <c r="O11" s="120">
        <v>1002913500</v>
      </c>
      <c r="P11" s="117" t="s">
        <v>706</v>
      </c>
      <c r="Q11" s="117" t="s">
        <v>707</v>
      </c>
      <c r="R11" s="118" t="s">
        <v>708</v>
      </c>
      <c r="S11" s="118" t="s">
        <v>709</v>
      </c>
      <c r="T11">
        <f t="shared" si="0"/>
        <v>4</v>
      </c>
    </row>
    <row r="12" spans="1:20" ht="60" x14ac:dyDescent="0.25">
      <c r="A12" s="117">
        <v>3</v>
      </c>
      <c r="B12" s="117" t="s">
        <v>701</v>
      </c>
      <c r="C12" s="118" t="s">
        <v>1192</v>
      </c>
      <c r="D12" s="119">
        <v>26640</v>
      </c>
      <c r="E12" s="117" t="s">
        <v>1201</v>
      </c>
      <c r="F12" s="117" t="s">
        <v>27</v>
      </c>
      <c r="G12" s="118" t="s">
        <v>26</v>
      </c>
      <c r="H12" s="117" t="s">
        <v>704</v>
      </c>
      <c r="I12" s="118" t="s">
        <v>552</v>
      </c>
      <c r="J12" s="118" t="s">
        <v>1194</v>
      </c>
      <c r="K12" s="120">
        <v>1726284200</v>
      </c>
      <c r="L12" s="120">
        <v>0</v>
      </c>
      <c r="M12" s="120">
        <v>0</v>
      </c>
      <c r="N12" s="120"/>
      <c r="O12" s="120">
        <v>1726284200</v>
      </c>
      <c r="P12" s="117" t="s">
        <v>706</v>
      </c>
      <c r="Q12" s="117" t="s">
        <v>707</v>
      </c>
      <c r="R12" s="118" t="s">
        <v>708</v>
      </c>
      <c r="S12" s="118" t="s">
        <v>709</v>
      </c>
      <c r="T12">
        <f t="shared" si="0"/>
        <v>4</v>
      </c>
    </row>
    <row r="13" spans="1:20" ht="60" x14ac:dyDescent="0.25">
      <c r="A13" s="121">
        <v>1</v>
      </c>
      <c r="B13" s="121" t="s">
        <v>701</v>
      </c>
      <c r="C13" s="122" t="s">
        <v>1192</v>
      </c>
      <c r="D13" s="123">
        <v>29995</v>
      </c>
      <c r="E13" s="121" t="s">
        <v>817</v>
      </c>
      <c r="F13" s="121" t="s">
        <v>27</v>
      </c>
      <c r="G13" s="122" t="s">
        <v>26</v>
      </c>
      <c r="H13" s="121" t="s">
        <v>704</v>
      </c>
      <c r="I13" s="122" t="s">
        <v>552</v>
      </c>
      <c r="J13" s="122" t="s">
        <v>1194</v>
      </c>
      <c r="K13" s="124">
        <v>1453136360</v>
      </c>
      <c r="L13" s="124">
        <v>0</v>
      </c>
      <c r="M13" s="124">
        <v>0</v>
      </c>
      <c r="N13" s="124"/>
      <c r="O13" s="124">
        <v>1453136360</v>
      </c>
      <c r="P13" s="121" t="s">
        <v>706</v>
      </c>
      <c r="Q13" s="121" t="s">
        <v>707</v>
      </c>
      <c r="R13" s="122" t="s">
        <v>708</v>
      </c>
      <c r="S13" s="122" t="s">
        <v>709</v>
      </c>
      <c r="T13">
        <f t="shared" si="0"/>
        <v>5</v>
      </c>
    </row>
    <row r="14" spans="1:20" ht="60" x14ac:dyDescent="0.25">
      <c r="A14" s="121">
        <v>2</v>
      </c>
      <c r="B14" s="121" t="s">
        <v>701</v>
      </c>
      <c r="C14" s="122" t="s">
        <v>1192</v>
      </c>
      <c r="D14" s="123">
        <v>32774</v>
      </c>
      <c r="E14" s="121" t="s">
        <v>832</v>
      </c>
      <c r="F14" s="121" t="s">
        <v>27</v>
      </c>
      <c r="G14" s="122" t="s">
        <v>26</v>
      </c>
      <c r="H14" s="121" t="s">
        <v>704</v>
      </c>
      <c r="I14" s="122" t="s">
        <v>552</v>
      </c>
      <c r="J14" s="122" t="s">
        <v>1194</v>
      </c>
      <c r="K14" s="124">
        <v>1847203820</v>
      </c>
      <c r="L14" s="124">
        <v>0</v>
      </c>
      <c r="M14" s="124">
        <v>0</v>
      </c>
      <c r="N14" s="124"/>
      <c r="O14" s="124">
        <v>1847203820</v>
      </c>
      <c r="P14" s="121" t="s">
        <v>706</v>
      </c>
      <c r="Q14" s="121" t="s">
        <v>707</v>
      </c>
      <c r="R14" s="122" t="s">
        <v>708</v>
      </c>
      <c r="S14" s="122" t="s">
        <v>709</v>
      </c>
      <c r="T14">
        <f t="shared" si="0"/>
        <v>5</v>
      </c>
    </row>
    <row r="15" spans="1:20" ht="60" x14ac:dyDescent="0.25">
      <c r="A15" s="121">
        <v>3</v>
      </c>
      <c r="B15" s="121" t="s">
        <v>701</v>
      </c>
      <c r="C15" s="122" t="s">
        <v>1192</v>
      </c>
      <c r="D15" s="123">
        <v>32951</v>
      </c>
      <c r="E15" s="121" t="s">
        <v>1202</v>
      </c>
      <c r="F15" s="121" t="s">
        <v>27</v>
      </c>
      <c r="G15" s="122" t="s">
        <v>26</v>
      </c>
      <c r="H15" s="121" t="s">
        <v>704</v>
      </c>
      <c r="I15" s="122" t="s">
        <v>552</v>
      </c>
      <c r="J15" s="122" t="s">
        <v>1194</v>
      </c>
      <c r="K15" s="124">
        <v>967237400</v>
      </c>
      <c r="L15" s="124">
        <v>0</v>
      </c>
      <c r="M15" s="124">
        <v>0</v>
      </c>
      <c r="N15" s="124"/>
      <c r="O15" s="124">
        <v>967237400</v>
      </c>
      <c r="P15" s="121" t="s">
        <v>706</v>
      </c>
      <c r="Q15" s="121" t="s">
        <v>707</v>
      </c>
      <c r="R15" s="122" t="s">
        <v>708</v>
      </c>
      <c r="S15" s="122" t="s">
        <v>709</v>
      </c>
      <c r="T15">
        <f t="shared" si="0"/>
        <v>5</v>
      </c>
    </row>
    <row r="16" spans="1:20" ht="60" x14ac:dyDescent="0.25">
      <c r="A16" s="125">
        <v>1</v>
      </c>
      <c r="B16" s="125" t="s">
        <v>701</v>
      </c>
      <c r="C16" s="126" t="s">
        <v>1192</v>
      </c>
      <c r="D16" s="127">
        <v>35483</v>
      </c>
      <c r="E16" s="125" t="s">
        <v>845</v>
      </c>
      <c r="F16" s="125" t="s">
        <v>27</v>
      </c>
      <c r="G16" s="126" t="s">
        <v>26</v>
      </c>
      <c r="H16" s="125" t="s">
        <v>704</v>
      </c>
      <c r="I16" s="126" t="s">
        <v>552</v>
      </c>
      <c r="J16" s="126" t="s">
        <v>1194</v>
      </c>
      <c r="K16" s="128">
        <v>1414910340</v>
      </c>
      <c r="L16" s="128">
        <v>0</v>
      </c>
      <c r="M16" s="128">
        <v>0</v>
      </c>
      <c r="N16" s="128"/>
      <c r="O16" s="128">
        <v>1414910340</v>
      </c>
      <c r="P16" s="125" t="s">
        <v>706</v>
      </c>
      <c r="Q16" s="125" t="s">
        <v>707</v>
      </c>
      <c r="R16" s="126" t="s">
        <v>708</v>
      </c>
      <c r="S16" s="126" t="s">
        <v>709</v>
      </c>
      <c r="T16">
        <f t="shared" si="0"/>
        <v>6</v>
      </c>
    </row>
    <row r="17" spans="1:20" ht="60" x14ac:dyDescent="0.25">
      <c r="A17" s="125">
        <v>2</v>
      </c>
      <c r="B17" s="125" t="s">
        <v>701</v>
      </c>
      <c r="C17" s="126" t="s">
        <v>1192</v>
      </c>
      <c r="D17" s="127">
        <v>37813</v>
      </c>
      <c r="E17" s="125" t="s">
        <v>857</v>
      </c>
      <c r="F17" s="125" t="s">
        <v>27</v>
      </c>
      <c r="G17" s="126" t="s">
        <v>26</v>
      </c>
      <c r="H17" s="125" t="s">
        <v>704</v>
      </c>
      <c r="I17" s="126" t="s">
        <v>552</v>
      </c>
      <c r="J17" s="126" t="s">
        <v>1194</v>
      </c>
      <c r="K17" s="128">
        <v>990909000</v>
      </c>
      <c r="L17" s="128">
        <v>0</v>
      </c>
      <c r="M17" s="128">
        <v>0</v>
      </c>
      <c r="N17" s="128"/>
      <c r="O17" s="128">
        <v>990909000</v>
      </c>
      <c r="P17" s="125" t="s">
        <v>706</v>
      </c>
      <c r="Q17" s="125" t="s">
        <v>707</v>
      </c>
      <c r="R17" s="126" t="s">
        <v>708</v>
      </c>
      <c r="S17" s="126" t="s">
        <v>709</v>
      </c>
      <c r="T17">
        <f t="shared" si="0"/>
        <v>6</v>
      </c>
    </row>
    <row r="18" spans="1:20" ht="60" x14ac:dyDescent="0.25">
      <c r="A18" s="125">
        <v>3</v>
      </c>
      <c r="B18" s="125" t="s">
        <v>701</v>
      </c>
      <c r="C18" s="126" t="s">
        <v>1192</v>
      </c>
      <c r="D18" s="127">
        <v>38715</v>
      </c>
      <c r="E18" s="125" t="s">
        <v>859</v>
      </c>
      <c r="F18" s="125" t="s">
        <v>27</v>
      </c>
      <c r="G18" s="126" t="s">
        <v>26</v>
      </c>
      <c r="H18" s="125" t="s">
        <v>704</v>
      </c>
      <c r="I18" s="126" t="s">
        <v>552</v>
      </c>
      <c r="J18" s="126" t="s">
        <v>1194</v>
      </c>
      <c r="K18" s="128">
        <v>230527500</v>
      </c>
      <c r="L18" s="128">
        <v>0</v>
      </c>
      <c r="M18" s="128">
        <v>0</v>
      </c>
      <c r="N18" s="128"/>
      <c r="O18" s="128">
        <v>230527500</v>
      </c>
      <c r="P18" s="125" t="s">
        <v>706</v>
      </c>
      <c r="Q18" s="125" t="s">
        <v>707</v>
      </c>
      <c r="R18" s="126" t="s">
        <v>708</v>
      </c>
      <c r="S18" s="126" t="s">
        <v>709</v>
      </c>
      <c r="T18">
        <f t="shared" si="0"/>
        <v>6</v>
      </c>
    </row>
    <row r="19" spans="1:20" ht="60" x14ac:dyDescent="0.25">
      <c r="A19" s="125">
        <v>4</v>
      </c>
      <c r="B19" s="125" t="s">
        <v>701</v>
      </c>
      <c r="C19" s="126" t="s">
        <v>1192</v>
      </c>
      <c r="D19" s="127">
        <v>38972</v>
      </c>
      <c r="E19" s="125" t="s">
        <v>862</v>
      </c>
      <c r="F19" s="125" t="s">
        <v>27</v>
      </c>
      <c r="G19" s="126" t="s">
        <v>26</v>
      </c>
      <c r="H19" s="125" t="s">
        <v>704</v>
      </c>
      <c r="I19" s="126" t="s">
        <v>552</v>
      </c>
      <c r="J19" s="126" t="s">
        <v>1194</v>
      </c>
      <c r="K19" s="128">
        <v>2512379600</v>
      </c>
      <c r="L19" s="128">
        <v>0</v>
      </c>
      <c r="M19" s="128">
        <v>0</v>
      </c>
      <c r="N19" s="128"/>
      <c r="O19" s="128">
        <v>2512379600</v>
      </c>
      <c r="P19" s="125" t="s">
        <v>706</v>
      </c>
      <c r="Q19" s="125" t="s">
        <v>707</v>
      </c>
      <c r="R19" s="126" t="s">
        <v>708</v>
      </c>
      <c r="S19" s="126" t="s">
        <v>709</v>
      </c>
      <c r="T19">
        <f t="shared" si="0"/>
        <v>6</v>
      </c>
    </row>
    <row r="20" spans="1:20" ht="60" x14ac:dyDescent="0.25">
      <c r="A20" s="125">
        <v>5</v>
      </c>
      <c r="B20" s="125" t="s">
        <v>701</v>
      </c>
      <c r="C20" s="126" t="s">
        <v>1192</v>
      </c>
      <c r="D20" s="127">
        <v>40706</v>
      </c>
      <c r="E20" s="125" t="s">
        <v>867</v>
      </c>
      <c r="F20" s="125" t="s">
        <v>27</v>
      </c>
      <c r="G20" s="126" t="s">
        <v>26</v>
      </c>
      <c r="H20" s="125" t="s">
        <v>704</v>
      </c>
      <c r="I20" s="126" t="s">
        <v>552</v>
      </c>
      <c r="J20" s="126" t="s">
        <v>1194</v>
      </c>
      <c r="K20" s="128">
        <v>1181903220</v>
      </c>
      <c r="L20" s="128">
        <v>0</v>
      </c>
      <c r="M20" s="128">
        <v>0</v>
      </c>
      <c r="N20" s="128"/>
      <c r="O20" s="128">
        <v>1181903220</v>
      </c>
      <c r="P20" s="125" t="s">
        <v>706</v>
      </c>
      <c r="Q20" s="125" t="s">
        <v>707</v>
      </c>
      <c r="R20" s="126" t="s">
        <v>708</v>
      </c>
      <c r="S20" s="126" t="s">
        <v>709</v>
      </c>
      <c r="T20">
        <f t="shared" si="0"/>
        <v>6</v>
      </c>
    </row>
    <row r="21" spans="1:20" ht="60" x14ac:dyDescent="0.25">
      <c r="A21" s="129">
        <v>1</v>
      </c>
      <c r="B21" s="129" t="s">
        <v>701</v>
      </c>
      <c r="C21" s="130" t="s">
        <v>1192</v>
      </c>
      <c r="D21" s="131">
        <v>43855</v>
      </c>
      <c r="E21" s="129" t="s">
        <v>886</v>
      </c>
      <c r="F21" s="129" t="s">
        <v>27</v>
      </c>
      <c r="G21" s="130" t="s">
        <v>26</v>
      </c>
      <c r="H21" s="129" t="s">
        <v>704</v>
      </c>
      <c r="I21" s="130" t="s">
        <v>552</v>
      </c>
      <c r="J21" s="130" t="s">
        <v>1203</v>
      </c>
      <c r="K21" s="132">
        <v>288081510</v>
      </c>
      <c r="L21" s="132">
        <v>14404076</v>
      </c>
      <c r="M21" s="132">
        <v>0</v>
      </c>
      <c r="N21" s="132"/>
      <c r="O21" s="132">
        <v>302485586</v>
      </c>
      <c r="P21" s="129" t="s">
        <v>706</v>
      </c>
      <c r="Q21" s="129" t="s">
        <v>707</v>
      </c>
      <c r="R21" s="130" t="s">
        <v>708</v>
      </c>
      <c r="S21" s="130" t="s">
        <v>709</v>
      </c>
      <c r="T21">
        <f t="shared" si="0"/>
        <v>7</v>
      </c>
    </row>
    <row r="22" spans="1:20" ht="60" x14ac:dyDescent="0.25">
      <c r="A22" s="129">
        <v>2</v>
      </c>
      <c r="B22" s="129" t="s">
        <v>701</v>
      </c>
      <c r="C22" s="130" t="s">
        <v>1192</v>
      </c>
      <c r="D22" s="131">
        <v>45849</v>
      </c>
      <c r="E22" s="129" t="s">
        <v>901</v>
      </c>
      <c r="F22" s="129" t="s">
        <v>27</v>
      </c>
      <c r="G22" s="130" t="s">
        <v>26</v>
      </c>
      <c r="H22" s="129" t="s">
        <v>704</v>
      </c>
      <c r="I22" s="130" t="s">
        <v>552</v>
      </c>
      <c r="J22" s="130" t="s">
        <v>1203</v>
      </c>
      <c r="K22" s="132">
        <v>2969600000</v>
      </c>
      <c r="L22" s="132">
        <v>148480000</v>
      </c>
      <c r="M22" s="132">
        <v>0</v>
      </c>
      <c r="N22" s="132"/>
      <c r="O22" s="132">
        <v>3118080000</v>
      </c>
      <c r="P22" s="129" t="s">
        <v>706</v>
      </c>
      <c r="Q22" s="129" t="s">
        <v>707</v>
      </c>
      <c r="R22" s="130" t="s">
        <v>708</v>
      </c>
      <c r="S22" s="130" t="s">
        <v>709</v>
      </c>
      <c r="T22">
        <f t="shared" si="0"/>
        <v>7</v>
      </c>
    </row>
    <row r="23" spans="1:20" ht="60" x14ac:dyDescent="0.25">
      <c r="A23" s="129">
        <v>3</v>
      </c>
      <c r="B23" s="129" t="s">
        <v>701</v>
      </c>
      <c r="C23" s="130" t="s">
        <v>1192</v>
      </c>
      <c r="D23" s="131">
        <v>47439</v>
      </c>
      <c r="E23" s="129" t="s">
        <v>906</v>
      </c>
      <c r="F23" s="129" t="s">
        <v>27</v>
      </c>
      <c r="G23" s="130" t="s">
        <v>26</v>
      </c>
      <c r="H23" s="129" t="s">
        <v>704</v>
      </c>
      <c r="I23" s="130" t="s">
        <v>552</v>
      </c>
      <c r="J23" s="130" t="s">
        <v>1203</v>
      </c>
      <c r="K23" s="132">
        <v>541536799</v>
      </c>
      <c r="L23" s="132">
        <v>27076840</v>
      </c>
      <c r="M23" s="132">
        <v>0</v>
      </c>
      <c r="N23" s="132"/>
      <c r="O23" s="132">
        <v>568613639</v>
      </c>
      <c r="P23" s="129" t="s">
        <v>706</v>
      </c>
      <c r="Q23" s="129" t="s">
        <v>707</v>
      </c>
      <c r="R23" s="130" t="s">
        <v>708</v>
      </c>
      <c r="S23" s="130" t="s">
        <v>709</v>
      </c>
      <c r="T23">
        <f t="shared" si="0"/>
        <v>7</v>
      </c>
    </row>
    <row r="24" spans="1:20" ht="60" x14ac:dyDescent="0.25">
      <c r="A24" s="129">
        <v>4</v>
      </c>
      <c r="B24" s="129" t="s">
        <v>701</v>
      </c>
      <c r="C24" s="130" t="s">
        <v>1192</v>
      </c>
      <c r="D24" s="131">
        <v>47513</v>
      </c>
      <c r="E24" s="129" t="s">
        <v>908</v>
      </c>
      <c r="F24" s="129" t="s">
        <v>27</v>
      </c>
      <c r="G24" s="130" t="s">
        <v>26</v>
      </c>
      <c r="H24" s="129" t="s">
        <v>704</v>
      </c>
      <c r="I24" s="130" t="s">
        <v>552</v>
      </c>
      <c r="J24" s="130" t="s">
        <v>1203</v>
      </c>
      <c r="K24" s="132">
        <v>1510652640</v>
      </c>
      <c r="L24" s="132">
        <v>75532632</v>
      </c>
      <c r="M24" s="132">
        <v>0</v>
      </c>
      <c r="N24" s="132"/>
      <c r="O24" s="132">
        <v>1586185272</v>
      </c>
      <c r="P24" s="129" t="s">
        <v>706</v>
      </c>
      <c r="Q24" s="129" t="s">
        <v>707</v>
      </c>
      <c r="R24" s="130" t="s">
        <v>708</v>
      </c>
      <c r="S24" s="130" t="s">
        <v>709</v>
      </c>
      <c r="T24">
        <f t="shared" si="0"/>
        <v>7</v>
      </c>
    </row>
    <row r="25" spans="1:20" ht="60" x14ac:dyDescent="0.25">
      <c r="A25" s="133">
        <v>1</v>
      </c>
      <c r="B25" s="133" t="s">
        <v>701</v>
      </c>
      <c r="C25" s="134" t="s">
        <v>1192</v>
      </c>
      <c r="D25" s="135">
        <v>51015</v>
      </c>
      <c r="E25" s="133" t="s">
        <v>930</v>
      </c>
      <c r="F25" s="133" t="s">
        <v>27</v>
      </c>
      <c r="G25" s="134" t="s">
        <v>26</v>
      </c>
      <c r="H25" s="133" t="s">
        <v>704</v>
      </c>
      <c r="I25" s="134" t="s">
        <v>552</v>
      </c>
      <c r="J25" s="134" t="s">
        <v>1203</v>
      </c>
      <c r="K25" s="136">
        <v>717510150</v>
      </c>
      <c r="L25" s="136">
        <v>35875508</v>
      </c>
      <c r="M25" s="136">
        <v>0</v>
      </c>
      <c r="N25" s="136"/>
      <c r="O25" s="136">
        <v>753385658</v>
      </c>
      <c r="P25" s="133" t="s">
        <v>706</v>
      </c>
      <c r="Q25" s="133" t="s">
        <v>707</v>
      </c>
      <c r="R25" s="134" t="s">
        <v>708</v>
      </c>
      <c r="S25" s="134" t="s">
        <v>709</v>
      </c>
      <c r="T25">
        <f t="shared" si="0"/>
        <v>8</v>
      </c>
    </row>
    <row r="26" spans="1:20" ht="60" x14ac:dyDescent="0.25">
      <c r="A26" s="133">
        <v>2</v>
      </c>
      <c r="B26" s="133" t="s">
        <v>701</v>
      </c>
      <c r="C26" s="134" t="s">
        <v>1192</v>
      </c>
      <c r="D26" s="135">
        <v>53673</v>
      </c>
      <c r="E26" s="133" t="s">
        <v>944</v>
      </c>
      <c r="F26" s="133" t="s">
        <v>27</v>
      </c>
      <c r="G26" s="134" t="s">
        <v>26</v>
      </c>
      <c r="H26" s="133" t="s">
        <v>704</v>
      </c>
      <c r="I26" s="134" t="s">
        <v>552</v>
      </c>
      <c r="J26" s="134" t="s">
        <v>1203</v>
      </c>
      <c r="K26" s="136">
        <v>1361920000</v>
      </c>
      <c r="L26" s="136">
        <v>68096000</v>
      </c>
      <c r="M26" s="136">
        <v>0</v>
      </c>
      <c r="N26" s="136"/>
      <c r="O26" s="136">
        <v>1430016000</v>
      </c>
      <c r="P26" s="133" t="s">
        <v>706</v>
      </c>
      <c r="Q26" s="133" t="s">
        <v>707</v>
      </c>
      <c r="R26" s="134" t="s">
        <v>708</v>
      </c>
      <c r="S26" s="134" t="s">
        <v>709</v>
      </c>
      <c r="T26">
        <f t="shared" si="0"/>
        <v>8</v>
      </c>
    </row>
    <row r="27" spans="1:20" ht="60" x14ac:dyDescent="0.25">
      <c r="A27" s="133">
        <v>3</v>
      </c>
      <c r="B27" s="133" t="s">
        <v>701</v>
      </c>
      <c r="C27" s="134" t="s">
        <v>1192</v>
      </c>
      <c r="D27" s="135">
        <v>54501</v>
      </c>
      <c r="E27" s="133" t="s">
        <v>958</v>
      </c>
      <c r="F27" s="133" t="s">
        <v>27</v>
      </c>
      <c r="G27" s="134" t="s">
        <v>26</v>
      </c>
      <c r="H27" s="133" t="s">
        <v>704</v>
      </c>
      <c r="I27" s="134" t="s">
        <v>552</v>
      </c>
      <c r="J27" s="134" t="s">
        <v>1203</v>
      </c>
      <c r="K27" s="136">
        <v>7065000</v>
      </c>
      <c r="L27" s="136">
        <v>353250</v>
      </c>
      <c r="M27" s="136">
        <v>0</v>
      </c>
      <c r="N27" s="136"/>
      <c r="O27" s="136">
        <v>7418250</v>
      </c>
      <c r="P27" s="133" t="s">
        <v>706</v>
      </c>
      <c r="Q27" s="133" t="s">
        <v>707</v>
      </c>
      <c r="R27" s="134" t="s">
        <v>708</v>
      </c>
      <c r="S27" s="134" t="s">
        <v>709</v>
      </c>
      <c r="T27">
        <f t="shared" si="0"/>
        <v>8</v>
      </c>
    </row>
    <row r="28" spans="1:20" ht="60" x14ac:dyDescent="0.25">
      <c r="A28" s="137">
        <v>1</v>
      </c>
      <c r="B28" s="137" t="s">
        <v>701</v>
      </c>
      <c r="C28" s="138" t="s">
        <v>1192</v>
      </c>
      <c r="D28" s="139">
        <v>59000</v>
      </c>
      <c r="E28" s="137" t="s">
        <v>985</v>
      </c>
      <c r="F28" s="137" t="s">
        <v>27</v>
      </c>
      <c r="G28" s="138" t="s">
        <v>26</v>
      </c>
      <c r="H28" s="137" t="s">
        <v>704</v>
      </c>
      <c r="I28" s="138" t="s">
        <v>552</v>
      </c>
      <c r="J28" s="138" t="s">
        <v>1203</v>
      </c>
      <c r="K28" s="140">
        <v>1165724000</v>
      </c>
      <c r="L28" s="140">
        <v>58286200</v>
      </c>
      <c r="M28" s="140">
        <v>0</v>
      </c>
      <c r="N28" s="140"/>
      <c r="O28" s="140">
        <v>1224010200</v>
      </c>
      <c r="P28" s="137" t="s">
        <v>706</v>
      </c>
      <c r="Q28" s="137" t="s">
        <v>707</v>
      </c>
      <c r="R28" s="138" t="s">
        <v>708</v>
      </c>
      <c r="S28" s="138" t="s">
        <v>709</v>
      </c>
      <c r="T28">
        <f t="shared" si="0"/>
        <v>9</v>
      </c>
    </row>
    <row r="29" spans="1:20" ht="60" x14ac:dyDescent="0.25">
      <c r="A29" s="137">
        <v>2</v>
      </c>
      <c r="B29" s="137" t="s">
        <v>701</v>
      </c>
      <c r="C29" s="138" t="s">
        <v>1192</v>
      </c>
      <c r="D29" s="139">
        <v>59752</v>
      </c>
      <c r="E29" s="137" t="s">
        <v>995</v>
      </c>
      <c r="F29" s="137" t="s">
        <v>27</v>
      </c>
      <c r="G29" s="138" t="s">
        <v>26</v>
      </c>
      <c r="H29" s="137" t="s">
        <v>704</v>
      </c>
      <c r="I29" s="138" t="s">
        <v>552</v>
      </c>
      <c r="J29" s="138" t="s">
        <v>1203</v>
      </c>
      <c r="K29" s="140">
        <v>1580841750</v>
      </c>
      <c r="L29" s="140">
        <v>79042088</v>
      </c>
      <c r="M29" s="140">
        <v>0</v>
      </c>
      <c r="N29" s="140"/>
      <c r="O29" s="140">
        <v>1659883838</v>
      </c>
      <c r="P29" s="137" t="s">
        <v>706</v>
      </c>
      <c r="Q29" s="137" t="s">
        <v>707</v>
      </c>
      <c r="R29" s="138" t="s">
        <v>708</v>
      </c>
      <c r="S29" s="138" t="s">
        <v>709</v>
      </c>
      <c r="T29">
        <f t="shared" si="0"/>
        <v>9</v>
      </c>
    </row>
    <row r="30" spans="1:20" ht="60" x14ac:dyDescent="0.25">
      <c r="A30" s="137">
        <v>3</v>
      </c>
      <c r="B30" s="137" t="s">
        <v>701</v>
      </c>
      <c r="C30" s="138" t="s">
        <v>1192</v>
      </c>
      <c r="D30" s="139">
        <v>62517</v>
      </c>
      <c r="E30" s="137" t="s">
        <v>1011</v>
      </c>
      <c r="F30" s="137" t="s">
        <v>27</v>
      </c>
      <c r="G30" s="138" t="s">
        <v>26</v>
      </c>
      <c r="H30" s="137" t="s">
        <v>704</v>
      </c>
      <c r="I30" s="138" t="s">
        <v>552</v>
      </c>
      <c r="J30" s="138" t="s">
        <v>1203</v>
      </c>
      <c r="K30" s="140">
        <v>1607454000</v>
      </c>
      <c r="L30" s="140">
        <v>80372700</v>
      </c>
      <c r="M30" s="140">
        <v>0</v>
      </c>
      <c r="N30" s="140"/>
      <c r="O30" s="140">
        <v>1687826700</v>
      </c>
      <c r="P30" s="137" t="s">
        <v>706</v>
      </c>
      <c r="Q30" s="137" t="s">
        <v>707</v>
      </c>
      <c r="R30" s="138" t="s">
        <v>708</v>
      </c>
      <c r="S30" s="138" t="s">
        <v>709</v>
      </c>
      <c r="T30">
        <f t="shared" si="0"/>
        <v>9</v>
      </c>
    </row>
    <row r="31" spans="1:20" ht="60" x14ac:dyDescent="0.25">
      <c r="A31" s="141">
        <v>1</v>
      </c>
      <c r="B31" s="141" t="s">
        <v>701</v>
      </c>
      <c r="C31" s="142" t="s">
        <v>1192</v>
      </c>
      <c r="D31" s="143">
        <v>64748</v>
      </c>
      <c r="E31" s="141" t="s">
        <v>1024</v>
      </c>
      <c r="F31" s="141" t="s">
        <v>27</v>
      </c>
      <c r="G31" s="142" t="s">
        <v>26</v>
      </c>
      <c r="H31" s="141" t="s">
        <v>704</v>
      </c>
      <c r="I31" s="142" t="s">
        <v>552</v>
      </c>
      <c r="J31" s="142" t="s">
        <v>1203</v>
      </c>
      <c r="K31" s="144">
        <v>1196901000</v>
      </c>
      <c r="L31" s="144">
        <v>59845050</v>
      </c>
      <c r="M31" s="144">
        <v>0</v>
      </c>
      <c r="N31" s="144"/>
      <c r="O31" s="144">
        <v>1256746050</v>
      </c>
      <c r="P31" s="141" t="s">
        <v>706</v>
      </c>
      <c r="Q31" s="141" t="s">
        <v>707</v>
      </c>
      <c r="R31" s="142" t="s">
        <v>708</v>
      </c>
      <c r="S31" s="142" t="s">
        <v>709</v>
      </c>
      <c r="T31">
        <f t="shared" si="0"/>
        <v>10</v>
      </c>
    </row>
    <row r="32" spans="1:20" ht="60" x14ac:dyDescent="0.25">
      <c r="A32" s="141">
        <v>2</v>
      </c>
      <c r="B32" s="141" t="s">
        <v>701</v>
      </c>
      <c r="C32" s="142" t="s">
        <v>1192</v>
      </c>
      <c r="D32" s="143">
        <v>66748</v>
      </c>
      <c r="E32" s="141" t="s">
        <v>1035</v>
      </c>
      <c r="F32" s="141" t="s">
        <v>27</v>
      </c>
      <c r="G32" s="142" t="s">
        <v>26</v>
      </c>
      <c r="H32" s="141" t="s">
        <v>704</v>
      </c>
      <c r="I32" s="142" t="s">
        <v>552</v>
      </c>
      <c r="J32" s="142" t="s">
        <v>1203</v>
      </c>
      <c r="K32" s="144">
        <v>1355435000</v>
      </c>
      <c r="L32" s="144">
        <v>67771750</v>
      </c>
      <c r="M32" s="144">
        <v>0</v>
      </c>
      <c r="N32" s="144"/>
      <c r="O32" s="144">
        <v>1423206750</v>
      </c>
      <c r="P32" s="141" t="s">
        <v>706</v>
      </c>
      <c r="Q32" s="141" t="s">
        <v>707</v>
      </c>
      <c r="R32" s="142" t="s">
        <v>708</v>
      </c>
      <c r="S32" s="142" t="s">
        <v>709</v>
      </c>
      <c r="T32">
        <f t="shared" si="0"/>
        <v>10</v>
      </c>
    </row>
    <row r="33" spans="1:20" ht="60" x14ac:dyDescent="0.25">
      <c r="A33" s="141">
        <v>3</v>
      </c>
      <c r="B33" s="141" t="s">
        <v>701</v>
      </c>
      <c r="C33" s="142" t="s">
        <v>1192</v>
      </c>
      <c r="D33" s="143">
        <v>69089</v>
      </c>
      <c r="E33" s="141" t="s">
        <v>1054</v>
      </c>
      <c r="F33" s="141" t="s">
        <v>27</v>
      </c>
      <c r="G33" s="142" t="s">
        <v>26</v>
      </c>
      <c r="H33" s="141" t="s">
        <v>704</v>
      </c>
      <c r="I33" s="142" t="s">
        <v>552</v>
      </c>
      <c r="J33" s="142" t="s">
        <v>1203</v>
      </c>
      <c r="K33" s="144">
        <v>1775999260</v>
      </c>
      <c r="L33" s="144">
        <v>88799963</v>
      </c>
      <c r="M33" s="144">
        <v>0</v>
      </c>
      <c r="N33" s="144"/>
      <c r="O33" s="144">
        <v>1864799223</v>
      </c>
      <c r="P33" s="141" t="s">
        <v>706</v>
      </c>
      <c r="Q33" s="141" t="s">
        <v>707</v>
      </c>
      <c r="R33" s="142" t="s">
        <v>708</v>
      </c>
      <c r="S33" s="142" t="s">
        <v>709</v>
      </c>
      <c r="T33">
        <f t="shared" si="0"/>
        <v>10</v>
      </c>
    </row>
    <row r="34" spans="1:20" ht="60" x14ac:dyDescent="0.25">
      <c r="A34" s="141">
        <v>4</v>
      </c>
      <c r="B34" s="141" t="s">
        <v>701</v>
      </c>
      <c r="C34" s="142" t="s">
        <v>1192</v>
      </c>
      <c r="D34" s="143">
        <v>69122</v>
      </c>
      <c r="E34" s="141" t="s">
        <v>1056</v>
      </c>
      <c r="F34" s="141" t="s">
        <v>27</v>
      </c>
      <c r="G34" s="142" t="s">
        <v>26</v>
      </c>
      <c r="H34" s="141" t="s">
        <v>704</v>
      </c>
      <c r="I34" s="142" t="s">
        <v>552</v>
      </c>
      <c r="J34" s="142" t="s">
        <v>1203</v>
      </c>
      <c r="K34" s="144">
        <v>1484313600</v>
      </c>
      <c r="L34" s="144">
        <v>74215680</v>
      </c>
      <c r="M34" s="144">
        <v>0</v>
      </c>
      <c r="N34" s="144"/>
      <c r="O34" s="144">
        <v>1558529280</v>
      </c>
      <c r="P34" s="141" t="s">
        <v>706</v>
      </c>
      <c r="Q34" s="141" t="s">
        <v>707</v>
      </c>
      <c r="R34" s="142" t="s">
        <v>708</v>
      </c>
      <c r="S34" s="142" t="s">
        <v>709</v>
      </c>
      <c r="T34">
        <f t="shared" si="0"/>
        <v>10</v>
      </c>
    </row>
    <row r="35" spans="1:20" ht="60" x14ac:dyDescent="0.25">
      <c r="A35" s="141">
        <v>5</v>
      </c>
      <c r="B35" s="141" t="s">
        <v>701</v>
      </c>
      <c r="C35" s="142" t="s">
        <v>1192</v>
      </c>
      <c r="D35" s="143">
        <v>71326</v>
      </c>
      <c r="E35" s="141" t="s">
        <v>1072</v>
      </c>
      <c r="F35" s="141" t="s">
        <v>27</v>
      </c>
      <c r="G35" s="142" t="s">
        <v>26</v>
      </c>
      <c r="H35" s="141" t="s">
        <v>704</v>
      </c>
      <c r="I35" s="142" t="s">
        <v>552</v>
      </c>
      <c r="J35" s="142" t="s">
        <v>1203</v>
      </c>
      <c r="K35" s="144">
        <v>951320000</v>
      </c>
      <c r="L35" s="144">
        <v>47566000</v>
      </c>
      <c r="M35" s="144">
        <v>0</v>
      </c>
      <c r="N35" s="144"/>
      <c r="O35" s="144">
        <v>998886000</v>
      </c>
      <c r="P35" s="141" t="s">
        <v>706</v>
      </c>
      <c r="Q35" s="141" t="s">
        <v>707</v>
      </c>
      <c r="R35" s="142" t="s">
        <v>708</v>
      </c>
      <c r="S35" s="142" t="s">
        <v>709</v>
      </c>
      <c r="T35">
        <f t="shared" si="0"/>
        <v>10</v>
      </c>
    </row>
    <row r="36" spans="1:20" ht="60" x14ac:dyDescent="0.25">
      <c r="A36" s="145">
        <v>1</v>
      </c>
      <c r="B36" s="145" t="s">
        <v>701</v>
      </c>
      <c r="C36" s="146" t="s">
        <v>1192</v>
      </c>
      <c r="D36" s="147">
        <v>73055</v>
      </c>
      <c r="E36" s="145" t="s">
        <v>1083</v>
      </c>
      <c r="F36" s="145" t="s">
        <v>27</v>
      </c>
      <c r="G36" s="146" t="s">
        <v>26</v>
      </c>
      <c r="H36" s="145" t="s">
        <v>704</v>
      </c>
      <c r="I36" s="146" t="s">
        <v>552</v>
      </c>
      <c r="J36" s="146" t="s">
        <v>1203</v>
      </c>
      <c r="K36" s="148">
        <v>1351500000</v>
      </c>
      <c r="L36" s="148">
        <v>67575000</v>
      </c>
      <c r="M36" s="148">
        <v>0</v>
      </c>
      <c r="N36" s="148"/>
      <c r="O36" s="148">
        <v>1419075000</v>
      </c>
      <c r="P36" s="145" t="s">
        <v>706</v>
      </c>
      <c r="Q36" s="145" t="s">
        <v>707</v>
      </c>
      <c r="R36" s="146" t="s">
        <v>708</v>
      </c>
      <c r="S36" s="146" t="s">
        <v>709</v>
      </c>
      <c r="T36">
        <f t="shared" si="0"/>
        <v>11</v>
      </c>
    </row>
    <row r="37" spans="1:20" ht="60" x14ac:dyDescent="0.25">
      <c r="A37" s="145">
        <v>2</v>
      </c>
      <c r="B37" s="145" t="s">
        <v>701</v>
      </c>
      <c r="C37" s="146" t="s">
        <v>1192</v>
      </c>
      <c r="D37" s="147">
        <v>74947</v>
      </c>
      <c r="E37" s="145" t="s">
        <v>1096</v>
      </c>
      <c r="F37" s="145" t="s">
        <v>27</v>
      </c>
      <c r="G37" s="146" t="s">
        <v>26</v>
      </c>
      <c r="H37" s="145" t="s">
        <v>704</v>
      </c>
      <c r="I37" s="146" t="s">
        <v>552</v>
      </c>
      <c r="J37" s="146" t="s">
        <v>1203</v>
      </c>
      <c r="K37" s="148">
        <v>1357695000</v>
      </c>
      <c r="L37" s="148">
        <v>67884750</v>
      </c>
      <c r="M37" s="148">
        <v>0</v>
      </c>
      <c r="N37" s="148"/>
      <c r="O37" s="148">
        <v>1425579750</v>
      </c>
      <c r="P37" s="145" t="s">
        <v>706</v>
      </c>
      <c r="Q37" s="145" t="s">
        <v>707</v>
      </c>
      <c r="R37" s="146" t="s">
        <v>708</v>
      </c>
      <c r="S37" s="146" t="s">
        <v>709</v>
      </c>
      <c r="T37">
        <f t="shared" si="0"/>
        <v>11</v>
      </c>
    </row>
    <row r="38" spans="1:20" ht="60" x14ac:dyDescent="0.25">
      <c r="A38" s="145">
        <v>3</v>
      </c>
      <c r="B38" s="145" t="s">
        <v>701</v>
      </c>
      <c r="C38" s="146" t="s">
        <v>1192</v>
      </c>
      <c r="D38" s="147">
        <v>77866</v>
      </c>
      <c r="E38" s="145" t="s">
        <v>1114</v>
      </c>
      <c r="F38" s="145" t="s">
        <v>27</v>
      </c>
      <c r="G38" s="146" t="s">
        <v>26</v>
      </c>
      <c r="H38" s="145" t="s">
        <v>704</v>
      </c>
      <c r="I38" s="146" t="s">
        <v>552</v>
      </c>
      <c r="J38" s="146" t="s">
        <v>1203</v>
      </c>
      <c r="K38" s="148">
        <v>958496000</v>
      </c>
      <c r="L38" s="148">
        <v>47924800</v>
      </c>
      <c r="M38" s="148">
        <v>0</v>
      </c>
      <c r="N38" s="148"/>
      <c r="O38" s="148">
        <v>1006420800</v>
      </c>
      <c r="P38" s="145" t="s">
        <v>706</v>
      </c>
      <c r="Q38" s="145" t="s">
        <v>707</v>
      </c>
      <c r="R38" s="146" t="s">
        <v>708</v>
      </c>
      <c r="S38" s="146" t="s">
        <v>709</v>
      </c>
      <c r="T38">
        <f t="shared" si="0"/>
        <v>11</v>
      </c>
    </row>
    <row r="39" spans="1:20" ht="60" x14ac:dyDescent="0.25">
      <c r="A39" s="149">
        <v>1</v>
      </c>
      <c r="B39" s="149" t="s">
        <v>701</v>
      </c>
      <c r="C39" s="150" t="s">
        <v>1192</v>
      </c>
      <c r="D39" s="151">
        <v>82483</v>
      </c>
      <c r="E39" s="149" t="s">
        <v>1153</v>
      </c>
      <c r="F39" s="149" t="s">
        <v>27</v>
      </c>
      <c r="G39" s="150" t="s">
        <v>26</v>
      </c>
      <c r="H39" s="149" t="s">
        <v>704</v>
      </c>
      <c r="I39" s="150" t="s">
        <v>552</v>
      </c>
      <c r="J39" s="150" t="s">
        <v>1203</v>
      </c>
      <c r="K39" s="152">
        <v>2490184560</v>
      </c>
      <c r="L39" s="152">
        <v>124509228</v>
      </c>
      <c r="M39" s="152">
        <v>0</v>
      </c>
      <c r="N39" s="152"/>
      <c r="O39" s="152">
        <v>2614693788</v>
      </c>
      <c r="P39" s="149" t="s">
        <v>706</v>
      </c>
      <c r="Q39" s="149" t="s">
        <v>707</v>
      </c>
      <c r="R39" s="150" t="s">
        <v>708</v>
      </c>
      <c r="S39" s="150" t="s">
        <v>709</v>
      </c>
      <c r="T39">
        <f t="shared" si="0"/>
        <v>12</v>
      </c>
    </row>
    <row r="40" spans="1:20" ht="60" x14ac:dyDescent="0.25">
      <c r="A40" s="149">
        <v>2</v>
      </c>
      <c r="B40" s="149" t="s">
        <v>701</v>
      </c>
      <c r="C40" s="150" t="s">
        <v>1192</v>
      </c>
      <c r="D40" s="151">
        <v>85944</v>
      </c>
      <c r="E40" s="149" t="s">
        <v>1173</v>
      </c>
      <c r="F40" s="149" t="s">
        <v>27</v>
      </c>
      <c r="G40" s="150" t="s">
        <v>26</v>
      </c>
      <c r="H40" s="149" t="s">
        <v>704</v>
      </c>
      <c r="I40" s="150" t="s">
        <v>552</v>
      </c>
      <c r="J40" s="150" t="s">
        <v>1203</v>
      </c>
      <c r="K40" s="152">
        <v>2165596000</v>
      </c>
      <c r="L40" s="152">
        <v>108279800</v>
      </c>
      <c r="M40" s="152">
        <v>0</v>
      </c>
      <c r="N40" s="152"/>
      <c r="O40" s="152">
        <v>2273875800</v>
      </c>
      <c r="P40" s="149" t="s">
        <v>706</v>
      </c>
      <c r="Q40" s="149" t="s">
        <v>707</v>
      </c>
      <c r="R40" s="150" t="s">
        <v>708</v>
      </c>
      <c r="S40" s="150" t="s">
        <v>709</v>
      </c>
      <c r="T40">
        <f t="shared" si="0"/>
        <v>12</v>
      </c>
    </row>
    <row r="41" spans="1:20" ht="60" x14ac:dyDescent="0.25">
      <c r="A41" s="149">
        <v>3</v>
      </c>
      <c r="B41" s="149" t="s">
        <v>701</v>
      </c>
      <c r="C41" s="150" t="s">
        <v>1192</v>
      </c>
      <c r="D41" s="151">
        <v>86043</v>
      </c>
      <c r="E41" s="149" t="s">
        <v>1175</v>
      </c>
      <c r="F41" s="149" t="s">
        <v>27</v>
      </c>
      <c r="G41" s="150" t="s">
        <v>26</v>
      </c>
      <c r="H41" s="149" t="s">
        <v>704</v>
      </c>
      <c r="I41" s="150" t="s">
        <v>552</v>
      </c>
      <c r="J41" s="150" t="s">
        <v>1203</v>
      </c>
      <c r="K41" s="152">
        <v>576620800</v>
      </c>
      <c r="L41" s="152">
        <v>46129664</v>
      </c>
      <c r="M41" s="152">
        <v>0</v>
      </c>
      <c r="N41" s="152"/>
      <c r="O41" s="152">
        <v>622750464</v>
      </c>
      <c r="P41" s="149" t="s">
        <v>706</v>
      </c>
      <c r="Q41" s="149" t="s">
        <v>707</v>
      </c>
      <c r="R41" s="150" t="s">
        <v>708</v>
      </c>
      <c r="S41" s="150" t="s">
        <v>709</v>
      </c>
      <c r="T41">
        <f t="shared" si="0"/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76B3-E91D-4F19-BFC3-4661B9BE1A39}">
  <sheetPr>
    <tabColor rgb="FF92D050"/>
  </sheetPr>
  <dimension ref="A1:W353"/>
  <sheetViews>
    <sheetView topLeftCell="A133" workbookViewId="0">
      <selection activeCell="O134" sqref="O134"/>
    </sheetView>
  </sheetViews>
  <sheetFormatPr defaultRowHeight="15" x14ac:dyDescent="0.25"/>
  <cols>
    <col min="1" max="1" width="9.5703125" bestFit="1" customWidth="1"/>
    <col min="2" max="3" width="13.42578125" hidden="1" customWidth="1"/>
    <col min="4" max="4" width="15.7109375" bestFit="1" customWidth="1"/>
    <col min="5" max="5" width="13.5703125" style="112" bestFit="1" customWidth="1"/>
    <col min="6" max="6" width="32.28515625" hidden="1" customWidth="1"/>
    <col min="7" max="7" width="35" hidden="1" customWidth="1"/>
    <col min="8" max="8" width="32.85546875" hidden="1" customWidth="1"/>
    <col min="9" max="10" width="30.85546875" hidden="1" customWidth="1"/>
    <col min="11" max="12" width="15.140625" bestFit="1" customWidth="1"/>
    <col min="13" max="13" width="21.28515625" bestFit="1" customWidth="1"/>
    <col min="14" max="14" width="18.140625" bestFit="1" customWidth="1"/>
    <col min="15" max="16" width="21" bestFit="1" customWidth="1"/>
    <col min="17" max="17" width="12.28515625" hidden="1" customWidth="1"/>
    <col min="18" max="18" width="11.28515625" hidden="1" customWidth="1"/>
    <col min="19" max="19" width="23.28515625" hidden="1" customWidth="1"/>
    <col min="20" max="20" width="29.7109375" hidden="1" customWidth="1"/>
    <col min="21" max="21" width="3" bestFit="1" customWidth="1"/>
    <col min="22" max="22" width="38" bestFit="1" customWidth="1"/>
  </cols>
  <sheetData>
    <row r="1" spans="1:22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6" t="s">
        <v>686</v>
      </c>
      <c r="F1" s="85" t="s">
        <v>687</v>
      </c>
      <c r="G1" s="85" t="s">
        <v>688</v>
      </c>
      <c r="H1" s="85" t="s">
        <v>689</v>
      </c>
      <c r="I1" s="85" t="s">
        <v>690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696</v>
      </c>
      <c r="Q1" s="85" t="s">
        <v>697</v>
      </c>
      <c r="R1" s="85" t="s">
        <v>698</v>
      </c>
      <c r="S1" s="85" t="s">
        <v>699</v>
      </c>
      <c r="T1" s="85" t="s">
        <v>700</v>
      </c>
      <c r="V1" s="161" t="s">
        <v>1237</v>
      </c>
    </row>
    <row r="2" spans="1:22" ht="60" x14ac:dyDescent="0.25">
      <c r="A2" s="87" t="s">
        <v>701</v>
      </c>
      <c r="B2" s="87" t="s">
        <v>701</v>
      </c>
      <c r="C2" s="88" t="s">
        <v>702</v>
      </c>
      <c r="D2" s="89">
        <v>1</v>
      </c>
      <c r="E2" s="90" t="s">
        <v>703</v>
      </c>
      <c r="F2" s="87" t="s">
        <v>704</v>
      </c>
      <c r="G2" s="88" t="s">
        <v>552</v>
      </c>
      <c r="H2" s="87" t="s">
        <v>27</v>
      </c>
      <c r="I2" s="88" t="s">
        <v>26</v>
      </c>
      <c r="J2" s="88" t="s">
        <v>705</v>
      </c>
      <c r="K2" s="91">
        <v>878767011</v>
      </c>
      <c r="L2" s="91">
        <v>70301361</v>
      </c>
      <c r="M2" s="91">
        <v>0</v>
      </c>
      <c r="N2" s="91"/>
      <c r="O2" s="91">
        <v>949068372</v>
      </c>
      <c r="P2" s="91">
        <v>949068372</v>
      </c>
      <c r="Q2" s="87" t="s">
        <v>706</v>
      </c>
      <c r="R2" s="87" t="s">
        <v>707</v>
      </c>
      <c r="S2" s="88" t="s">
        <v>708</v>
      </c>
      <c r="T2" s="88" t="s">
        <v>709</v>
      </c>
      <c r="U2">
        <f>MONTH(E2)</f>
        <v>1</v>
      </c>
    </row>
    <row r="3" spans="1:22" ht="60" x14ac:dyDescent="0.25">
      <c r="A3" s="87" t="s">
        <v>710</v>
      </c>
      <c r="B3" s="87" t="s">
        <v>701</v>
      </c>
      <c r="C3" s="88" t="s">
        <v>702</v>
      </c>
      <c r="D3" s="89">
        <v>2</v>
      </c>
      <c r="E3" s="90" t="s">
        <v>711</v>
      </c>
      <c r="F3" s="87" t="s">
        <v>704</v>
      </c>
      <c r="G3" s="88" t="s">
        <v>552</v>
      </c>
      <c r="H3" s="87" t="s">
        <v>27</v>
      </c>
      <c r="I3" s="88" t="s">
        <v>26</v>
      </c>
      <c r="J3" s="88" t="s">
        <v>705</v>
      </c>
      <c r="K3" s="91">
        <v>2966442524</v>
      </c>
      <c r="L3" s="91">
        <v>237315402</v>
      </c>
      <c r="M3" s="91">
        <v>0</v>
      </c>
      <c r="N3" s="91"/>
      <c r="O3" s="91">
        <v>3203757926</v>
      </c>
      <c r="P3" s="91">
        <v>3203757926</v>
      </c>
      <c r="Q3" s="87" t="s">
        <v>706</v>
      </c>
      <c r="R3" s="87" t="s">
        <v>707</v>
      </c>
      <c r="S3" s="88" t="s">
        <v>708</v>
      </c>
      <c r="T3" s="88" t="s">
        <v>709</v>
      </c>
      <c r="U3">
        <f t="shared" ref="U3:U66" si="0">MONTH(E3)</f>
        <v>1</v>
      </c>
    </row>
    <row r="4" spans="1:22" ht="60" x14ac:dyDescent="0.25">
      <c r="A4" s="87">
        <v>3</v>
      </c>
      <c r="B4" s="87" t="s">
        <v>701</v>
      </c>
      <c r="C4" s="88" t="s">
        <v>702</v>
      </c>
      <c r="D4" s="89">
        <v>3</v>
      </c>
      <c r="E4" s="90" t="s">
        <v>712</v>
      </c>
      <c r="F4" s="87" t="s">
        <v>704</v>
      </c>
      <c r="G4" s="88" t="s">
        <v>552</v>
      </c>
      <c r="H4" s="87" t="s">
        <v>27</v>
      </c>
      <c r="I4" s="88" t="s">
        <v>26</v>
      </c>
      <c r="J4" s="88" t="s">
        <v>705</v>
      </c>
      <c r="K4" s="91">
        <v>1655120291</v>
      </c>
      <c r="L4" s="91">
        <v>132409623</v>
      </c>
      <c r="M4" s="91">
        <v>0</v>
      </c>
      <c r="N4" s="91"/>
      <c r="O4" s="91">
        <v>1787529914</v>
      </c>
      <c r="P4" s="91">
        <v>1787529914</v>
      </c>
      <c r="Q4" s="87" t="s">
        <v>706</v>
      </c>
      <c r="R4" s="87" t="s">
        <v>707</v>
      </c>
      <c r="S4" s="88" t="s">
        <v>708</v>
      </c>
      <c r="T4" s="88" t="s">
        <v>709</v>
      </c>
      <c r="U4">
        <f t="shared" si="0"/>
        <v>1</v>
      </c>
    </row>
    <row r="5" spans="1:22" ht="60" x14ac:dyDescent="0.25">
      <c r="A5" s="87" t="s">
        <v>713</v>
      </c>
      <c r="B5" s="87" t="s">
        <v>701</v>
      </c>
      <c r="C5" s="88" t="s">
        <v>702</v>
      </c>
      <c r="D5" s="89">
        <v>4</v>
      </c>
      <c r="E5" s="90" t="s">
        <v>714</v>
      </c>
      <c r="F5" s="87" t="s">
        <v>704</v>
      </c>
      <c r="G5" s="88" t="s">
        <v>552</v>
      </c>
      <c r="H5" s="87" t="s">
        <v>27</v>
      </c>
      <c r="I5" s="88" t="s">
        <v>26</v>
      </c>
      <c r="J5" s="88" t="s">
        <v>705</v>
      </c>
      <c r="K5" s="91">
        <v>2233638856</v>
      </c>
      <c r="L5" s="91">
        <v>178691108</v>
      </c>
      <c r="M5" s="91">
        <v>0</v>
      </c>
      <c r="N5" s="91"/>
      <c r="O5" s="91">
        <v>2412329964</v>
      </c>
      <c r="P5" s="91">
        <v>2412329964</v>
      </c>
      <c r="Q5" s="87" t="s">
        <v>706</v>
      </c>
      <c r="R5" s="87" t="s">
        <v>707</v>
      </c>
      <c r="S5" s="88" t="s">
        <v>708</v>
      </c>
      <c r="T5" s="88" t="s">
        <v>709</v>
      </c>
      <c r="U5">
        <f t="shared" si="0"/>
        <v>1</v>
      </c>
    </row>
    <row r="6" spans="1:22" ht="60" x14ac:dyDescent="0.25">
      <c r="A6" s="87" t="s">
        <v>715</v>
      </c>
      <c r="B6" s="87" t="s">
        <v>701</v>
      </c>
      <c r="C6" s="88" t="s">
        <v>702</v>
      </c>
      <c r="D6" s="89">
        <v>5</v>
      </c>
      <c r="E6" s="90" t="s">
        <v>716</v>
      </c>
      <c r="F6" s="87" t="s">
        <v>704</v>
      </c>
      <c r="G6" s="88" t="s">
        <v>552</v>
      </c>
      <c r="H6" s="87" t="s">
        <v>27</v>
      </c>
      <c r="I6" s="88" t="s">
        <v>26</v>
      </c>
      <c r="J6" s="88" t="s">
        <v>705</v>
      </c>
      <c r="K6" s="91">
        <v>2342292339</v>
      </c>
      <c r="L6" s="91">
        <v>187383387</v>
      </c>
      <c r="M6" s="91">
        <v>0</v>
      </c>
      <c r="N6" s="91"/>
      <c r="O6" s="91">
        <v>2529675726</v>
      </c>
      <c r="P6" s="91">
        <v>2529675726</v>
      </c>
      <c r="Q6" s="87" t="s">
        <v>706</v>
      </c>
      <c r="R6" s="87" t="s">
        <v>707</v>
      </c>
      <c r="S6" s="88" t="s">
        <v>708</v>
      </c>
      <c r="T6" s="88" t="s">
        <v>709</v>
      </c>
      <c r="U6">
        <f t="shared" si="0"/>
        <v>1</v>
      </c>
    </row>
    <row r="7" spans="1:22" ht="60" x14ac:dyDescent="0.25">
      <c r="A7" s="87">
        <v>4</v>
      </c>
      <c r="B7" s="87" t="s">
        <v>701</v>
      </c>
      <c r="C7" s="88" t="s">
        <v>702</v>
      </c>
      <c r="D7" s="89">
        <v>6</v>
      </c>
      <c r="E7" s="90" t="s">
        <v>717</v>
      </c>
      <c r="F7" s="87" t="s">
        <v>704</v>
      </c>
      <c r="G7" s="88" t="s">
        <v>552</v>
      </c>
      <c r="H7" s="87" t="s">
        <v>27</v>
      </c>
      <c r="I7" s="88" t="s">
        <v>26</v>
      </c>
      <c r="J7" s="88" t="s">
        <v>705</v>
      </c>
      <c r="K7" s="91">
        <v>1381614566</v>
      </c>
      <c r="L7" s="91">
        <v>110529165</v>
      </c>
      <c r="M7" s="91">
        <v>0</v>
      </c>
      <c r="N7" s="91"/>
      <c r="O7" s="91">
        <v>1492143731</v>
      </c>
      <c r="P7" s="91">
        <v>1492143731</v>
      </c>
      <c r="Q7" s="87" t="s">
        <v>706</v>
      </c>
      <c r="R7" s="87" t="s">
        <v>707</v>
      </c>
      <c r="S7" s="88" t="s">
        <v>708</v>
      </c>
      <c r="T7" s="88" t="s">
        <v>709</v>
      </c>
      <c r="U7">
        <f t="shared" si="0"/>
        <v>1</v>
      </c>
    </row>
    <row r="8" spans="1:22" ht="60" x14ac:dyDescent="0.25">
      <c r="A8" s="87" t="s">
        <v>718</v>
      </c>
      <c r="B8" s="87" t="s">
        <v>701</v>
      </c>
      <c r="C8" s="88" t="s">
        <v>702</v>
      </c>
      <c r="D8" s="89">
        <v>7</v>
      </c>
      <c r="E8" s="90" t="s">
        <v>719</v>
      </c>
      <c r="F8" s="87" t="s">
        <v>704</v>
      </c>
      <c r="G8" s="88" t="s">
        <v>552</v>
      </c>
      <c r="H8" s="87" t="s">
        <v>27</v>
      </c>
      <c r="I8" s="88" t="s">
        <v>26</v>
      </c>
      <c r="J8" s="88" t="s">
        <v>705</v>
      </c>
      <c r="K8" s="91">
        <v>644478474</v>
      </c>
      <c r="L8" s="91">
        <v>51558278</v>
      </c>
      <c r="M8" s="91">
        <v>0</v>
      </c>
      <c r="N8" s="91"/>
      <c r="O8" s="91">
        <v>696036752</v>
      </c>
      <c r="P8" s="91">
        <v>696036752</v>
      </c>
      <c r="Q8" s="87" t="s">
        <v>706</v>
      </c>
      <c r="R8" s="87" t="s">
        <v>707</v>
      </c>
      <c r="S8" s="88" t="s">
        <v>708</v>
      </c>
      <c r="T8" s="88" t="s">
        <v>709</v>
      </c>
      <c r="U8">
        <f t="shared" si="0"/>
        <v>2</v>
      </c>
      <c r="V8" s="54" t="s">
        <v>603</v>
      </c>
    </row>
    <row r="9" spans="1:22" ht="60" x14ac:dyDescent="0.25">
      <c r="A9" s="87" t="s">
        <v>720</v>
      </c>
      <c r="B9" s="87" t="s">
        <v>701</v>
      </c>
      <c r="C9" s="88" t="s">
        <v>702</v>
      </c>
      <c r="D9" s="89">
        <v>8</v>
      </c>
      <c r="E9" s="90" t="s">
        <v>721</v>
      </c>
      <c r="F9" s="87" t="s">
        <v>704</v>
      </c>
      <c r="G9" s="88" t="s">
        <v>552</v>
      </c>
      <c r="H9" s="87" t="s">
        <v>27</v>
      </c>
      <c r="I9" s="88" t="s">
        <v>26</v>
      </c>
      <c r="J9" s="88" t="s">
        <v>705</v>
      </c>
      <c r="K9" s="91">
        <v>442662439</v>
      </c>
      <c r="L9" s="91">
        <v>35412995</v>
      </c>
      <c r="M9" s="91">
        <v>0</v>
      </c>
      <c r="N9" s="91"/>
      <c r="O9" s="91">
        <v>478075434</v>
      </c>
      <c r="P9" s="91">
        <v>478075434</v>
      </c>
      <c r="Q9" s="87" t="s">
        <v>706</v>
      </c>
      <c r="R9" s="87" t="s">
        <v>707</v>
      </c>
      <c r="S9" s="88" t="s">
        <v>708</v>
      </c>
      <c r="T9" s="88" t="s">
        <v>709</v>
      </c>
      <c r="U9">
        <f t="shared" si="0"/>
        <v>2</v>
      </c>
      <c r="V9" t="s">
        <v>1208</v>
      </c>
    </row>
    <row r="10" spans="1:22" ht="60" x14ac:dyDescent="0.25">
      <c r="A10" s="87">
        <v>9</v>
      </c>
      <c r="B10" s="87" t="s">
        <v>701</v>
      </c>
      <c r="C10" s="88" t="s">
        <v>702</v>
      </c>
      <c r="D10" s="89">
        <v>9</v>
      </c>
      <c r="E10" s="90" t="s">
        <v>722</v>
      </c>
      <c r="F10" s="87" t="s">
        <v>704</v>
      </c>
      <c r="G10" s="88" t="s">
        <v>552</v>
      </c>
      <c r="H10" s="87" t="s">
        <v>27</v>
      </c>
      <c r="I10" s="88" t="s">
        <v>26</v>
      </c>
      <c r="J10" s="88" t="s">
        <v>705</v>
      </c>
      <c r="K10" s="91">
        <v>456569496</v>
      </c>
      <c r="L10" s="91">
        <v>36525560</v>
      </c>
      <c r="M10" s="91">
        <v>0</v>
      </c>
      <c r="N10" s="91"/>
      <c r="O10" s="91">
        <v>493095056</v>
      </c>
      <c r="P10" s="91">
        <v>493095056</v>
      </c>
      <c r="Q10" s="87" t="s">
        <v>706</v>
      </c>
      <c r="R10" s="87" t="s">
        <v>707</v>
      </c>
      <c r="S10" s="88" t="s">
        <v>708</v>
      </c>
      <c r="T10" s="88" t="s">
        <v>709</v>
      </c>
      <c r="U10">
        <f t="shared" si="0"/>
        <v>2</v>
      </c>
      <c r="V10" t="s">
        <v>1208</v>
      </c>
    </row>
    <row r="11" spans="1:22" ht="60" x14ac:dyDescent="0.25">
      <c r="A11" s="87" t="s">
        <v>723</v>
      </c>
      <c r="B11" s="87" t="s">
        <v>701</v>
      </c>
      <c r="C11" s="88" t="s">
        <v>702</v>
      </c>
      <c r="D11" s="89">
        <v>10</v>
      </c>
      <c r="E11" s="90" t="s">
        <v>724</v>
      </c>
      <c r="F11" s="87" t="s">
        <v>704</v>
      </c>
      <c r="G11" s="88" t="s">
        <v>552</v>
      </c>
      <c r="H11" s="87" t="s">
        <v>27</v>
      </c>
      <c r="I11" s="88" t="s">
        <v>26</v>
      </c>
      <c r="J11" s="88" t="s">
        <v>705</v>
      </c>
      <c r="K11" s="91">
        <v>448345100</v>
      </c>
      <c r="L11" s="91">
        <v>35867608</v>
      </c>
      <c r="M11" s="91">
        <v>0</v>
      </c>
      <c r="N11" s="91"/>
      <c r="O11" s="91">
        <v>484212708</v>
      </c>
      <c r="P11" s="91">
        <v>484212708</v>
      </c>
      <c r="Q11" s="87" t="s">
        <v>706</v>
      </c>
      <c r="R11" s="87" t="s">
        <v>707</v>
      </c>
      <c r="S11" s="88" t="s">
        <v>708</v>
      </c>
      <c r="T11" s="88" t="s">
        <v>709</v>
      </c>
      <c r="U11">
        <f t="shared" si="0"/>
        <v>2</v>
      </c>
      <c r="V11" s="54" t="s">
        <v>601</v>
      </c>
    </row>
    <row r="12" spans="1:22" ht="60" x14ac:dyDescent="0.25">
      <c r="A12" s="87" t="s">
        <v>725</v>
      </c>
      <c r="B12" s="87" t="s">
        <v>701</v>
      </c>
      <c r="C12" s="88" t="s">
        <v>702</v>
      </c>
      <c r="D12" s="89">
        <v>11</v>
      </c>
      <c r="E12" s="90" t="s">
        <v>726</v>
      </c>
      <c r="F12" s="87" t="s">
        <v>704</v>
      </c>
      <c r="G12" s="88" t="s">
        <v>552</v>
      </c>
      <c r="H12" s="87" t="s">
        <v>27</v>
      </c>
      <c r="I12" s="88" t="s">
        <v>26</v>
      </c>
      <c r="J12" s="88" t="s">
        <v>705</v>
      </c>
      <c r="K12" s="91">
        <v>513479879</v>
      </c>
      <c r="L12" s="91">
        <v>41078390</v>
      </c>
      <c r="M12" s="91">
        <v>0</v>
      </c>
      <c r="N12" s="91"/>
      <c r="O12" s="91">
        <v>554558269</v>
      </c>
      <c r="P12" s="91">
        <v>554558269</v>
      </c>
      <c r="Q12" s="87" t="s">
        <v>706</v>
      </c>
      <c r="R12" s="87" t="s">
        <v>707</v>
      </c>
      <c r="S12" s="88" t="s">
        <v>708</v>
      </c>
      <c r="T12" s="88" t="s">
        <v>709</v>
      </c>
      <c r="U12">
        <f t="shared" si="0"/>
        <v>2</v>
      </c>
      <c r="V12" t="s">
        <v>1209</v>
      </c>
    </row>
    <row r="13" spans="1:22" ht="60" x14ac:dyDescent="0.25">
      <c r="A13" s="87">
        <v>5</v>
      </c>
      <c r="B13" s="87" t="s">
        <v>701</v>
      </c>
      <c r="C13" s="88" t="s">
        <v>702</v>
      </c>
      <c r="D13" s="89">
        <v>12</v>
      </c>
      <c r="E13" s="90" t="s">
        <v>727</v>
      </c>
      <c r="F13" s="87" t="s">
        <v>704</v>
      </c>
      <c r="G13" s="88" t="s">
        <v>552</v>
      </c>
      <c r="H13" s="87" t="s">
        <v>27</v>
      </c>
      <c r="I13" s="88" t="s">
        <v>26</v>
      </c>
      <c r="J13" s="88" t="s">
        <v>705</v>
      </c>
      <c r="K13" s="91">
        <v>528995444</v>
      </c>
      <c r="L13" s="91">
        <v>42319636</v>
      </c>
      <c r="M13" s="91">
        <v>0</v>
      </c>
      <c r="N13" s="91"/>
      <c r="O13" s="91">
        <v>571315080</v>
      </c>
      <c r="P13" s="91">
        <v>571315080</v>
      </c>
      <c r="Q13" s="87" t="s">
        <v>706</v>
      </c>
      <c r="R13" s="87" t="s">
        <v>707</v>
      </c>
      <c r="S13" s="88" t="s">
        <v>708</v>
      </c>
      <c r="T13" s="88" t="s">
        <v>709</v>
      </c>
      <c r="U13">
        <f t="shared" si="0"/>
        <v>2</v>
      </c>
      <c r="V13" t="s">
        <v>1210</v>
      </c>
    </row>
    <row r="14" spans="1:22" ht="60" x14ac:dyDescent="0.25">
      <c r="A14" s="87" t="s">
        <v>728</v>
      </c>
      <c r="B14" s="87" t="s">
        <v>701</v>
      </c>
      <c r="C14" s="88" t="s">
        <v>702</v>
      </c>
      <c r="D14" s="89">
        <v>13</v>
      </c>
      <c r="E14" s="90" t="s">
        <v>729</v>
      </c>
      <c r="F14" s="87" t="s">
        <v>704</v>
      </c>
      <c r="G14" s="88" t="s">
        <v>552</v>
      </c>
      <c r="H14" s="87" t="s">
        <v>27</v>
      </c>
      <c r="I14" s="88" t="s">
        <v>26</v>
      </c>
      <c r="J14" s="88" t="s">
        <v>705</v>
      </c>
      <c r="K14" s="91">
        <v>327716883</v>
      </c>
      <c r="L14" s="91">
        <v>26217351</v>
      </c>
      <c r="M14" s="91">
        <v>0</v>
      </c>
      <c r="N14" s="91"/>
      <c r="O14" s="91">
        <v>353934234</v>
      </c>
      <c r="P14" s="91">
        <v>353934234</v>
      </c>
      <c r="Q14" s="87" t="s">
        <v>706</v>
      </c>
      <c r="R14" s="87" t="s">
        <v>707</v>
      </c>
      <c r="S14" s="88" t="s">
        <v>708</v>
      </c>
      <c r="T14" s="88" t="s">
        <v>709</v>
      </c>
      <c r="U14">
        <f t="shared" si="0"/>
        <v>2</v>
      </c>
      <c r="V14" s="54" t="s">
        <v>599</v>
      </c>
    </row>
    <row r="15" spans="1:22" ht="60" x14ac:dyDescent="0.25">
      <c r="A15" s="87" t="s">
        <v>730</v>
      </c>
      <c r="B15" s="87" t="s">
        <v>701</v>
      </c>
      <c r="C15" s="88" t="s">
        <v>702</v>
      </c>
      <c r="D15" s="89">
        <v>14</v>
      </c>
      <c r="E15" s="90" t="s">
        <v>731</v>
      </c>
      <c r="F15" s="87" t="s">
        <v>704</v>
      </c>
      <c r="G15" s="88" t="s">
        <v>552</v>
      </c>
      <c r="H15" s="87" t="s">
        <v>27</v>
      </c>
      <c r="I15" s="88" t="s">
        <v>26</v>
      </c>
      <c r="J15" s="88" t="s">
        <v>705</v>
      </c>
      <c r="K15" s="91">
        <v>498143849</v>
      </c>
      <c r="L15" s="91">
        <v>39851508</v>
      </c>
      <c r="M15" s="91">
        <v>0</v>
      </c>
      <c r="N15" s="91"/>
      <c r="O15" s="91">
        <v>537995357</v>
      </c>
      <c r="P15" s="91">
        <v>537995357</v>
      </c>
      <c r="Q15" s="87" t="s">
        <v>706</v>
      </c>
      <c r="R15" s="87" t="s">
        <v>707</v>
      </c>
      <c r="S15" s="88" t="s">
        <v>708</v>
      </c>
      <c r="T15" s="88" t="s">
        <v>709</v>
      </c>
      <c r="U15">
        <f t="shared" si="0"/>
        <v>2</v>
      </c>
      <c r="V15" s="54" t="s">
        <v>597</v>
      </c>
    </row>
    <row r="16" spans="1:22" ht="60" x14ac:dyDescent="0.25">
      <c r="A16" s="87">
        <v>6</v>
      </c>
      <c r="B16" s="87" t="s">
        <v>701</v>
      </c>
      <c r="C16" s="88" t="s">
        <v>702</v>
      </c>
      <c r="D16" s="89">
        <v>15</v>
      </c>
      <c r="E16" s="90" t="s">
        <v>732</v>
      </c>
      <c r="F16" s="87" t="s">
        <v>704</v>
      </c>
      <c r="G16" s="88" t="s">
        <v>552</v>
      </c>
      <c r="H16" s="87" t="s">
        <v>27</v>
      </c>
      <c r="I16" s="88" t="s">
        <v>26</v>
      </c>
      <c r="J16" s="88" t="s">
        <v>705</v>
      </c>
      <c r="K16" s="91">
        <v>512256628</v>
      </c>
      <c r="L16" s="91">
        <v>40980530</v>
      </c>
      <c r="M16" s="91">
        <v>0</v>
      </c>
      <c r="N16" s="91"/>
      <c r="O16" s="91">
        <v>553237158</v>
      </c>
      <c r="P16" s="91">
        <v>553237158</v>
      </c>
      <c r="Q16" s="87" t="s">
        <v>706</v>
      </c>
      <c r="R16" s="87" t="s">
        <v>707</v>
      </c>
      <c r="S16" s="88" t="s">
        <v>708</v>
      </c>
      <c r="T16" s="88" t="s">
        <v>709</v>
      </c>
      <c r="U16">
        <f t="shared" si="0"/>
        <v>2</v>
      </c>
      <c r="V16" s="54" t="s">
        <v>595</v>
      </c>
    </row>
    <row r="17" spans="1:23" ht="60" x14ac:dyDescent="0.25">
      <c r="A17" s="87" t="s">
        <v>733</v>
      </c>
      <c r="B17" s="87" t="s">
        <v>701</v>
      </c>
      <c r="C17" s="88" t="s">
        <v>702</v>
      </c>
      <c r="D17" s="89">
        <v>16</v>
      </c>
      <c r="E17" s="90" t="s">
        <v>734</v>
      </c>
      <c r="F17" s="87" t="s">
        <v>704</v>
      </c>
      <c r="G17" s="88" t="s">
        <v>552</v>
      </c>
      <c r="H17" s="87" t="s">
        <v>27</v>
      </c>
      <c r="I17" s="88" t="s">
        <v>26</v>
      </c>
      <c r="J17" s="88" t="s">
        <v>705</v>
      </c>
      <c r="K17" s="91">
        <v>490981783</v>
      </c>
      <c r="L17" s="91">
        <v>39278543</v>
      </c>
      <c r="M17" s="91">
        <v>0</v>
      </c>
      <c r="N17" s="91"/>
      <c r="O17" s="91">
        <v>530260326</v>
      </c>
      <c r="P17" s="91">
        <v>530260326</v>
      </c>
      <c r="Q17" s="87" t="s">
        <v>706</v>
      </c>
      <c r="R17" s="87" t="s">
        <v>707</v>
      </c>
      <c r="S17" s="88" t="s">
        <v>708</v>
      </c>
      <c r="T17" s="88" t="s">
        <v>709</v>
      </c>
      <c r="U17">
        <f t="shared" si="0"/>
        <v>2</v>
      </c>
      <c r="V17" t="s">
        <v>1211</v>
      </c>
    </row>
    <row r="18" spans="1:23" ht="60" x14ac:dyDescent="0.25">
      <c r="A18" s="87" t="s">
        <v>735</v>
      </c>
      <c r="B18" s="87" t="s">
        <v>701</v>
      </c>
      <c r="C18" s="88" t="s">
        <v>702</v>
      </c>
      <c r="D18" s="89">
        <v>17</v>
      </c>
      <c r="E18" s="90" t="s">
        <v>736</v>
      </c>
      <c r="F18" s="87" t="s">
        <v>704</v>
      </c>
      <c r="G18" s="88" t="s">
        <v>552</v>
      </c>
      <c r="H18" s="87" t="s">
        <v>27</v>
      </c>
      <c r="I18" s="88" t="s">
        <v>26</v>
      </c>
      <c r="J18" s="88" t="s">
        <v>705</v>
      </c>
      <c r="K18" s="91">
        <v>554533700</v>
      </c>
      <c r="L18" s="91">
        <v>44362696</v>
      </c>
      <c r="M18" s="91">
        <v>0</v>
      </c>
      <c r="N18" s="91"/>
      <c r="O18" s="91">
        <v>598896396</v>
      </c>
      <c r="P18" s="91">
        <v>598896396</v>
      </c>
      <c r="Q18" s="87" t="s">
        <v>706</v>
      </c>
      <c r="R18" s="87" t="s">
        <v>707</v>
      </c>
      <c r="S18" s="88" t="s">
        <v>708</v>
      </c>
      <c r="T18" s="88" t="s">
        <v>709</v>
      </c>
      <c r="U18">
        <f t="shared" si="0"/>
        <v>2</v>
      </c>
      <c r="V18" s="70" t="s">
        <v>1224</v>
      </c>
      <c r="W18" s="159"/>
    </row>
    <row r="19" spans="1:23" ht="60" x14ac:dyDescent="0.25">
      <c r="A19" s="87">
        <v>7</v>
      </c>
      <c r="B19" s="87" t="s">
        <v>701</v>
      </c>
      <c r="C19" s="88" t="s">
        <v>702</v>
      </c>
      <c r="D19" s="89">
        <v>18</v>
      </c>
      <c r="E19" s="90" t="s">
        <v>737</v>
      </c>
      <c r="F19" s="87" t="s">
        <v>704</v>
      </c>
      <c r="G19" s="88" t="s">
        <v>552</v>
      </c>
      <c r="H19" s="87" t="s">
        <v>27</v>
      </c>
      <c r="I19" s="88" t="s">
        <v>26</v>
      </c>
      <c r="J19" s="88" t="s">
        <v>705</v>
      </c>
      <c r="K19" s="91">
        <v>577456854</v>
      </c>
      <c r="L19" s="91">
        <v>46196548</v>
      </c>
      <c r="M19" s="91">
        <v>0</v>
      </c>
      <c r="N19" s="91"/>
      <c r="O19" s="91">
        <v>623653402</v>
      </c>
      <c r="P19" s="91">
        <v>623653402</v>
      </c>
      <c r="Q19" s="87" t="s">
        <v>706</v>
      </c>
      <c r="R19" s="87" t="s">
        <v>707</v>
      </c>
      <c r="S19" s="88" t="s">
        <v>708</v>
      </c>
      <c r="T19" s="88" t="s">
        <v>709</v>
      </c>
      <c r="U19">
        <f t="shared" si="0"/>
        <v>2</v>
      </c>
      <c r="V19" t="s">
        <v>1212</v>
      </c>
    </row>
    <row r="20" spans="1:23" ht="60" x14ac:dyDescent="0.25">
      <c r="A20" s="87" t="s">
        <v>738</v>
      </c>
      <c r="B20" s="87" t="s">
        <v>701</v>
      </c>
      <c r="C20" s="88" t="s">
        <v>702</v>
      </c>
      <c r="D20" s="89">
        <v>19</v>
      </c>
      <c r="E20" s="90" t="s">
        <v>739</v>
      </c>
      <c r="F20" s="87" t="s">
        <v>704</v>
      </c>
      <c r="G20" s="88" t="s">
        <v>552</v>
      </c>
      <c r="H20" s="87" t="s">
        <v>27</v>
      </c>
      <c r="I20" s="88" t="s">
        <v>26</v>
      </c>
      <c r="J20" s="88" t="s">
        <v>705</v>
      </c>
      <c r="K20" s="91">
        <v>347108748</v>
      </c>
      <c r="L20" s="91">
        <v>27768700</v>
      </c>
      <c r="M20" s="91">
        <v>0</v>
      </c>
      <c r="N20" s="91"/>
      <c r="O20" s="91">
        <v>374877448</v>
      </c>
      <c r="P20" s="91">
        <v>374877448</v>
      </c>
      <c r="Q20" s="87" t="s">
        <v>706</v>
      </c>
      <c r="R20" s="87" t="s">
        <v>707</v>
      </c>
      <c r="S20" s="88" t="s">
        <v>708</v>
      </c>
      <c r="T20" s="88" t="s">
        <v>709</v>
      </c>
      <c r="U20">
        <f t="shared" si="0"/>
        <v>2</v>
      </c>
      <c r="V20" t="s">
        <v>1212</v>
      </c>
    </row>
    <row r="21" spans="1:23" ht="60" x14ac:dyDescent="0.25">
      <c r="A21" s="87" t="s">
        <v>740</v>
      </c>
      <c r="B21" s="87" t="s">
        <v>701</v>
      </c>
      <c r="C21" s="88" t="s">
        <v>702</v>
      </c>
      <c r="D21" s="89">
        <v>20</v>
      </c>
      <c r="E21" s="90" t="s">
        <v>741</v>
      </c>
      <c r="F21" s="87" t="s">
        <v>704</v>
      </c>
      <c r="G21" s="88" t="s">
        <v>552</v>
      </c>
      <c r="H21" s="87" t="s">
        <v>27</v>
      </c>
      <c r="I21" s="88" t="s">
        <v>26</v>
      </c>
      <c r="J21" s="88" t="s">
        <v>705</v>
      </c>
      <c r="K21" s="91">
        <v>464533071</v>
      </c>
      <c r="L21" s="91">
        <v>37162646</v>
      </c>
      <c r="M21" s="91">
        <v>0</v>
      </c>
      <c r="N21" s="91"/>
      <c r="O21" s="91">
        <v>501695717</v>
      </c>
      <c r="P21" s="91">
        <v>501695717</v>
      </c>
      <c r="Q21" s="87" t="s">
        <v>706</v>
      </c>
      <c r="R21" s="87" t="s">
        <v>707</v>
      </c>
      <c r="S21" s="88" t="s">
        <v>708</v>
      </c>
      <c r="T21" s="88" t="s">
        <v>709</v>
      </c>
      <c r="U21">
        <f t="shared" si="0"/>
        <v>2</v>
      </c>
      <c r="V21" s="54" t="s">
        <v>585</v>
      </c>
    </row>
    <row r="22" spans="1:23" ht="60" x14ac:dyDescent="0.25">
      <c r="A22" s="87">
        <v>8</v>
      </c>
      <c r="B22" s="87" t="s">
        <v>701</v>
      </c>
      <c r="C22" s="88" t="s">
        <v>702</v>
      </c>
      <c r="D22" s="89">
        <v>21</v>
      </c>
      <c r="E22" s="90" t="s">
        <v>742</v>
      </c>
      <c r="F22" s="87" t="s">
        <v>704</v>
      </c>
      <c r="G22" s="88" t="s">
        <v>552</v>
      </c>
      <c r="H22" s="87" t="s">
        <v>27</v>
      </c>
      <c r="I22" s="88" t="s">
        <v>26</v>
      </c>
      <c r="J22" s="88" t="s">
        <v>705</v>
      </c>
      <c r="K22" s="91">
        <v>288953494</v>
      </c>
      <c r="L22" s="91">
        <v>23116280</v>
      </c>
      <c r="M22" s="91">
        <v>0</v>
      </c>
      <c r="N22" s="91"/>
      <c r="O22" s="91">
        <v>312069774</v>
      </c>
      <c r="P22" s="91">
        <v>312069774</v>
      </c>
      <c r="Q22" s="87" t="s">
        <v>706</v>
      </c>
      <c r="R22" s="87" t="s">
        <v>707</v>
      </c>
      <c r="S22" s="88" t="s">
        <v>708</v>
      </c>
      <c r="T22" s="88" t="s">
        <v>709</v>
      </c>
      <c r="U22">
        <f t="shared" si="0"/>
        <v>2</v>
      </c>
      <c r="V22" s="54" t="s">
        <v>587</v>
      </c>
    </row>
    <row r="23" spans="1:23" ht="60" x14ac:dyDescent="0.25">
      <c r="A23" s="87" t="s">
        <v>743</v>
      </c>
      <c r="B23" s="87" t="s">
        <v>701</v>
      </c>
      <c r="C23" s="88" t="s">
        <v>702</v>
      </c>
      <c r="D23" s="89">
        <v>22</v>
      </c>
      <c r="E23" s="90" t="s">
        <v>744</v>
      </c>
      <c r="F23" s="87" t="s">
        <v>704</v>
      </c>
      <c r="G23" s="88" t="s">
        <v>552</v>
      </c>
      <c r="H23" s="87" t="s">
        <v>27</v>
      </c>
      <c r="I23" s="88" t="s">
        <v>26</v>
      </c>
      <c r="J23" s="88" t="s">
        <v>705</v>
      </c>
      <c r="K23" s="91">
        <v>293563076</v>
      </c>
      <c r="L23" s="91">
        <v>23485046</v>
      </c>
      <c r="M23" s="91">
        <v>0</v>
      </c>
      <c r="N23" s="91"/>
      <c r="O23" s="91">
        <v>317048122</v>
      </c>
      <c r="P23" s="91">
        <v>317048122</v>
      </c>
      <c r="Q23" s="87" t="s">
        <v>706</v>
      </c>
      <c r="R23" s="87" t="s">
        <v>707</v>
      </c>
      <c r="S23" s="88" t="s">
        <v>708</v>
      </c>
      <c r="T23" s="88" t="s">
        <v>709</v>
      </c>
      <c r="U23">
        <f t="shared" si="0"/>
        <v>3</v>
      </c>
      <c r="V23" s="54" t="s">
        <v>583</v>
      </c>
    </row>
    <row r="24" spans="1:23" ht="60" x14ac:dyDescent="0.25">
      <c r="A24" s="87" t="s">
        <v>745</v>
      </c>
      <c r="B24" s="87" t="s">
        <v>701</v>
      </c>
      <c r="C24" s="88" t="s">
        <v>702</v>
      </c>
      <c r="D24" s="89">
        <v>23</v>
      </c>
      <c r="E24" s="90" t="s">
        <v>746</v>
      </c>
      <c r="F24" s="87" t="s">
        <v>704</v>
      </c>
      <c r="G24" s="88" t="s">
        <v>552</v>
      </c>
      <c r="H24" s="87" t="s">
        <v>27</v>
      </c>
      <c r="I24" s="88" t="s">
        <v>26</v>
      </c>
      <c r="J24" s="88" t="s">
        <v>705</v>
      </c>
      <c r="K24" s="91">
        <v>265612456</v>
      </c>
      <c r="L24" s="91">
        <v>21248996</v>
      </c>
      <c r="M24" s="91">
        <v>0</v>
      </c>
      <c r="N24" s="91"/>
      <c r="O24" s="91">
        <v>286861452</v>
      </c>
      <c r="P24" s="91">
        <v>286861452</v>
      </c>
      <c r="Q24" s="87" t="s">
        <v>706</v>
      </c>
      <c r="R24" s="87" t="s">
        <v>707</v>
      </c>
      <c r="S24" s="88" t="s">
        <v>708</v>
      </c>
      <c r="T24" s="88" t="s">
        <v>709</v>
      </c>
      <c r="U24">
        <f t="shared" si="0"/>
        <v>3</v>
      </c>
      <c r="V24" s="54" t="s">
        <v>583</v>
      </c>
    </row>
    <row r="25" spans="1:23" ht="60" x14ac:dyDescent="0.25">
      <c r="A25" s="87">
        <v>10</v>
      </c>
      <c r="B25" s="87" t="s">
        <v>701</v>
      </c>
      <c r="C25" s="88" t="s">
        <v>702</v>
      </c>
      <c r="D25" s="89">
        <v>24</v>
      </c>
      <c r="E25" s="90" t="s">
        <v>747</v>
      </c>
      <c r="F25" s="87" t="s">
        <v>704</v>
      </c>
      <c r="G25" s="88" t="s">
        <v>552</v>
      </c>
      <c r="H25" s="87" t="s">
        <v>27</v>
      </c>
      <c r="I25" s="88" t="s">
        <v>26</v>
      </c>
      <c r="J25" s="88" t="s">
        <v>705</v>
      </c>
      <c r="K25" s="91">
        <v>192676267</v>
      </c>
      <c r="L25" s="91">
        <v>15414101</v>
      </c>
      <c r="M25" s="91">
        <v>0</v>
      </c>
      <c r="N25" s="91"/>
      <c r="O25" s="91">
        <v>208090368</v>
      </c>
      <c r="P25" s="91">
        <v>208090368</v>
      </c>
      <c r="Q25" s="87" t="s">
        <v>706</v>
      </c>
      <c r="R25" s="87" t="s">
        <v>707</v>
      </c>
      <c r="S25" s="88" t="s">
        <v>708</v>
      </c>
      <c r="T25" s="88" t="s">
        <v>709</v>
      </c>
      <c r="U25">
        <f t="shared" si="0"/>
        <v>3</v>
      </c>
      <c r="V25" s="54" t="s">
        <v>581</v>
      </c>
    </row>
    <row r="26" spans="1:23" ht="60" x14ac:dyDescent="0.25">
      <c r="A26" s="87" t="s">
        <v>748</v>
      </c>
      <c r="B26" s="87" t="s">
        <v>701</v>
      </c>
      <c r="C26" s="88" t="s">
        <v>702</v>
      </c>
      <c r="D26" s="89">
        <v>25</v>
      </c>
      <c r="E26" s="90" t="s">
        <v>749</v>
      </c>
      <c r="F26" s="87" t="s">
        <v>704</v>
      </c>
      <c r="G26" s="88" t="s">
        <v>552</v>
      </c>
      <c r="H26" s="87" t="s">
        <v>27</v>
      </c>
      <c r="I26" s="88" t="s">
        <v>26</v>
      </c>
      <c r="J26" s="88" t="s">
        <v>705</v>
      </c>
      <c r="K26" s="91">
        <v>159169424</v>
      </c>
      <c r="L26" s="91">
        <v>12733554</v>
      </c>
      <c r="M26" s="91">
        <v>0</v>
      </c>
      <c r="N26" s="91"/>
      <c r="O26" s="91">
        <v>171902978</v>
      </c>
      <c r="P26" s="91">
        <v>171902978</v>
      </c>
      <c r="Q26" s="87" t="s">
        <v>706</v>
      </c>
      <c r="R26" s="87" t="s">
        <v>707</v>
      </c>
      <c r="S26" s="88" t="s">
        <v>708</v>
      </c>
      <c r="T26" s="88" t="s">
        <v>709</v>
      </c>
      <c r="U26">
        <f t="shared" si="0"/>
        <v>3</v>
      </c>
      <c r="V26" t="s">
        <v>1213</v>
      </c>
    </row>
    <row r="27" spans="1:23" ht="60" x14ac:dyDescent="0.25">
      <c r="A27" s="87" t="s">
        <v>750</v>
      </c>
      <c r="B27" s="87" t="s">
        <v>701</v>
      </c>
      <c r="C27" s="88" t="s">
        <v>702</v>
      </c>
      <c r="D27" s="89">
        <v>26</v>
      </c>
      <c r="E27" s="90" t="s">
        <v>751</v>
      </c>
      <c r="F27" s="87" t="s">
        <v>704</v>
      </c>
      <c r="G27" s="88" t="s">
        <v>552</v>
      </c>
      <c r="H27" s="87" t="s">
        <v>27</v>
      </c>
      <c r="I27" s="88" t="s">
        <v>26</v>
      </c>
      <c r="J27" s="88" t="s">
        <v>705</v>
      </c>
      <c r="K27" s="91">
        <v>276203365</v>
      </c>
      <c r="L27" s="91">
        <v>22096269</v>
      </c>
      <c r="M27" s="91">
        <v>0</v>
      </c>
      <c r="N27" s="91"/>
      <c r="O27" s="91">
        <v>298299634</v>
      </c>
      <c r="P27" s="91">
        <v>298299634</v>
      </c>
      <c r="Q27" s="87" t="s">
        <v>706</v>
      </c>
      <c r="R27" s="87" t="s">
        <v>707</v>
      </c>
      <c r="S27" s="88" t="s">
        <v>708</v>
      </c>
      <c r="T27" s="88" t="s">
        <v>709</v>
      </c>
      <c r="U27">
        <f t="shared" si="0"/>
        <v>3</v>
      </c>
      <c r="V27" t="s">
        <v>1213</v>
      </c>
    </row>
    <row r="28" spans="1:23" ht="60" x14ac:dyDescent="0.25">
      <c r="A28" s="87">
        <v>11</v>
      </c>
      <c r="B28" s="87" t="s">
        <v>701</v>
      </c>
      <c r="C28" s="88" t="s">
        <v>702</v>
      </c>
      <c r="D28" s="89">
        <v>27</v>
      </c>
      <c r="E28" s="90" t="s">
        <v>751</v>
      </c>
      <c r="F28" s="87" t="s">
        <v>704</v>
      </c>
      <c r="G28" s="88" t="s">
        <v>552</v>
      </c>
      <c r="H28" s="87" t="s">
        <v>27</v>
      </c>
      <c r="I28" s="88" t="s">
        <v>26</v>
      </c>
      <c r="J28" s="88" t="s">
        <v>705</v>
      </c>
      <c r="K28" s="91">
        <v>169617316</v>
      </c>
      <c r="L28" s="91">
        <v>13569385</v>
      </c>
      <c r="M28" s="91">
        <v>0</v>
      </c>
      <c r="N28" s="91"/>
      <c r="O28" s="91">
        <v>183186701</v>
      </c>
      <c r="P28" s="91">
        <v>183186701</v>
      </c>
      <c r="Q28" s="87" t="s">
        <v>706</v>
      </c>
      <c r="R28" s="87" t="s">
        <v>707</v>
      </c>
      <c r="S28" s="88" t="s">
        <v>708</v>
      </c>
      <c r="T28" s="88" t="s">
        <v>709</v>
      </c>
      <c r="U28">
        <f t="shared" si="0"/>
        <v>3</v>
      </c>
      <c r="V28" t="s">
        <v>1214</v>
      </c>
    </row>
    <row r="29" spans="1:23" ht="60" x14ac:dyDescent="0.25">
      <c r="A29" s="87" t="s">
        <v>752</v>
      </c>
      <c r="B29" s="87" t="s">
        <v>701</v>
      </c>
      <c r="C29" s="88" t="s">
        <v>702</v>
      </c>
      <c r="D29" s="89">
        <v>28</v>
      </c>
      <c r="E29" s="90" t="s">
        <v>753</v>
      </c>
      <c r="F29" s="87" t="s">
        <v>704</v>
      </c>
      <c r="G29" s="88" t="s">
        <v>552</v>
      </c>
      <c r="H29" s="87" t="s">
        <v>27</v>
      </c>
      <c r="I29" s="88" t="s">
        <v>26</v>
      </c>
      <c r="J29" s="88" t="s">
        <v>705</v>
      </c>
      <c r="K29" s="91">
        <v>178200705</v>
      </c>
      <c r="L29" s="91">
        <v>14256056</v>
      </c>
      <c r="M29" s="91">
        <v>0</v>
      </c>
      <c r="N29" s="91"/>
      <c r="O29" s="91">
        <v>192456761</v>
      </c>
      <c r="P29" s="91">
        <v>192456761</v>
      </c>
      <c r="Q29" s="87" t="s">
        <v>706</v>
      </c>
      <c r="R29" s="87" t="s">
        <v>707</v>
      </c>
      <c r="S29" s="88" t="s">
        <v>708</v>
      </c>
      <c r="T29" s="88" t="s">
        <v>709</v>
      </c>
      <c r="U29">
        <f t="shared" si="0"/>
        <v>3</v>
      </c>
      <c r="V29" t="s">
        <v>1214</v>
      </c>
    </row>
    <row r="30" spans="1:23" ht="60" x14ac:dyDescent="0.25">
      <c r="A30" s="87" t="s">
        <v>754</v>
      </c>
      <c r="B30" s="87" t="s">
        <v>701</v>
      </c>
      <c r="C30" s="88" t="s">
        <v>702</v>
      </c>
      <c r="D30" s="89">
        <v>29</v>
      </c>
      <c r="E30" s="90" t="s">
        <v>755</v>
      </c>
      <c r="F30" s="87" t="s">
        <v>704</v>
      </c>
      <c r="G30" s="88" t="s">
        <v>552</v>
      </c>
      <c r="H30" s="87" t="s">
        <v>27</v>
      </c>
      <c r="I30" s="88" t="s">
        <v>26</v>
      </c>
      <c r="J30" s="88" t="s">
        <v>705</v>
      </c>
      <c r="K30" s="91">
        <v>217011646</v>
      </c>
      <c r="L30" s="91">
        <v>17360932</v>
      </c>
      <c r="M30" s="91">
        <v>0</v>
      </c>
      <c r="N30" s="91"/>
      <c r="O30" s="91">
        <v>234372578</v>
      </c>
      <c r="P30" s="91">
        <v>234372578</v>
      </c>
      <c r="Q30" s="87" t="s">
        <v>706</v>
      </c>
      <c r="R30" s="87" t="s">
        <v>707</v>
      </c>
      <c r="S30" s="88" t="s">
        <v>708</v>
      </c>
      <c r="T30" s="88" t="s">
        <v>709</v>
      </c>
      <c r="U30">
        <f t="shared" si="0"/>
        <v>3</v>
      </c>
      <c r="V30" t="s">
        <v>1214</v>
      </c>
    </row>
    <row r="31" spans="1:23" ht="60" x14ac:dyDescent="0.25">
      <c r="A31" s="87">
        <v>12</v>
      </c>
      <c r="B31" s="87" t="s">
        <v>701</v>
      </c>
      <c r="C31" s="88" t="s">
        <v>702</v>
      </c>
      <c r="D31" s="89">
        <v>30</v>
      </c>
      <c r="E31" s="90" t="s">
        <v>756</v>
      </c>
      <c r="F31" s="87" t="s">
        <v>704</v>
      </c>
      <c r="G31" s="88" t="s">
        <v>552</v>
      </c>
      <c r="H31" s="87" t="s">
        <v>27</v>
      </c>
      <c r="I31" s="88" t="s">
        <v>26</v>
      </c>
      <c r="J31" s="88" t="s">
        <v>705</v>
      </c>
      <c r="K31" s="91">
        <v>200645994</v>
      </c>
      <c r="L31" s="91">
        <v>16051680</v>
      </c>
      <c r="M31" s="91">
        <v>0</v>
      </c>
      <c r="N31" s="91"/>
      <c r="O31" s="91">
        <v>216697674</v>
      </c>
      <c r="P31" s="91">
        <v>216697674</v>
      </c>
      <c r="Q31" s="87" t="s">
        <v>706</v>
      </c>
      <c r="R31" s="87" t="s">
        <v>707</v>
      </c>
      <c r="S31" s="88" t="s">
        <v>708</v>
      </c>
      <c r="T31" s="88" t="s">
        <v>709</v>
      </c>
      <c r="U31">
        <f t="shared" si="0"/>
        <v>3</v>
      </c>
      <c r="V31" t="s">
        <v>1214</v>
      </c>
    </row>
    <row r="32" spans="1:23" ht="60" x14ac:dyDescent="0.25">
      <c r="A32" s="87" t="s">
        <v>757</v>
      </c>
      <c r="B32" s="87" t="s">
        <v>701</v>
      </c>
      <c r="C32" s="88" t="s">
        <v>702</v>
      </c>
      <c r="D32" s="89">
        <v>31</v>
      </c>
      <c r="E32" s="90" t="s">
        <v>758</v>
      </c>
      <c r="F32" s="87" t="s">
        <v>704</v>
      </c>
      <c r="G32" s="88" t="s">
        <v>552</v>
      </c>
      <c r="H32" s="87" t="s">
        <v>27</v>
      </c>
      <c r="I32" s="88" t="s">
        <v>26</v>
      </c>
      <c r="J32" s="88" t="s">
        <v>705</v>
      </c>
      <c r="K32" s="91">
        <v>400374695</v>
      </c>
      <c r="L32" s="91">
        <v>32029976</v>
      </c>
      <c r="M32" s="91">
        <v>0</v>
      </c>
      <c r="N32" s="91"/>
      <c r="O32" s="91">
        <v>432404671</v>
      </c>
      <c r="P32" s="91">
        <v>432404671</v>
      </c>
      <c r="Q32" s="87" t="s">
        <v>706</v>
      </c>
      <c r="R32" s="87" t="s">
        <v>707</v>
      </c>
      <c r="S32" s="88" t="s">
        <v>708</v>
      </c>
      <c r="T32" s="88" t="s">
        <v>709</v>
      </c>
      <c r="U32">
        <f t="shared" si="0"/>
        <v>3</v>
      </c>
      <c r="V32" t="s">
        <v>1215</v>
      </c>
    </row>
    <row r="33" spans="1:22" ht="60" x14ac:dyDescent="0.25">
      <c r="A33" s="87" t="s">
        <v>759</v>
      </c>
      <c r="B33" s="87" t="s">
        <v>701</v>
      </c>
      <c r="C33" s="88" t="s">
        <v>702</v>
      </c>
      <c r="D33" s="89">
        <v>32</v>
      </c>
      <c r="E33" s="90" t="s">
        <v>760</v>
      </c>
      <c r="F33" s="87" t="s">
        <v>704</v>
      </c>
      <c r="G33" s="88" t="s">
        <v>552</v>
      </c>
      <c r="H33" s="87" t="s">
        <v>27</v>
      </c>
      <c r="I33" s="88" t="s">
        <v>26</v>
      </c>
      <c r="J33" s="88" t="s">
        <v>705</v>
      </c>
      <c r="K33" s="91">
        <v>165152188</v>
      </c>
      <c r="L33" s="91">
        <v>13212175</v>
      </c>
      <c r="M33" s="91">
        <v>0</v>
      </c>
      <c r="N33" s="91"/>
      <c r="O33" s="91">
        <v>178364363</v>
      </c>
      <c r="P33" s="91">
        <v>178364363</v>
      </c>
      <c r="Q33" s="87" t="s">
        <v>706</v>
      </c>
      <c r="R33" s="87" t="s">
        <v>707</v>
      </c>
      <c r="S33" s="88" t="s">
        <v>708</v>
      </c>
      <c r="T33" s="88" t="s">
        <v>709</v>
      </c>
      <c r="U33">
        <f t="shared" si="0"/>
        <v>3</v>
      </c>
      <c r="V33" t="s">
        <v>1215</v>
      </c>
    </row>
    <row r="34" spans="1:22" ht="60" x14ac:dyDescent="0.25">
      <c r="A34" s="87">
        <v>13</v>
      </c>
      <c r="B34" s="87" t="s">
        <v>701</v>
      </c>
      <c r="C34" s="88" t="s">
        <v>702</v>
      </c>
      <c r="D34" s="89">
        <v>33</v>
      </c>
      <c r="E34" s="90" t="s">
        <v>761</v>
      </c>
      <c r="F34" s="87" t="s">
        <v>704</v>
      </c>
      <c r="G34" s="88" t="s">
        <v>552</v>
      </c>
      <c r="H34" s="87" t="s">
        <v>27</v>
      </c>
      <c r="I34" s="88" t="s">
        <v>26</v>
      </c>
      <c r="J34" s="88" t="s">
        <v>705</v>
      </c>
      <c r="K34" s="91">
        <v>349480138</v>
      </c>
      <c r="L34" s="91">
        <v>27958411</v>
      </c>
      <c r="M34" s="91">
        <v>0</v>
      </c>
      <c r="N34" s="91"/>
      <c r="O34" s="91">
        <v>377438549</v>
      </c>
      <c r="P34" s="91">
        <v>377438549</v>
      </c>
      <c r="Q34" s="87" t="s">
        <v>706</v>
      </c>
      <c r="R34" s="87" t="s">
        <v>707</v>
      </c>
      <c r="S34" s="88" t="s">
        <v>708</v>
      </c>
      <c r="T34" s="88" t="s">
        <v>709</v>
      </c>
      <c r="U34">
        <f t="shared" si="0"/>
        <v>3</v>
      </c>
      <c r="V34" t="s">
        <v>1215</v>
      </c>
    </row>
    <row r="35" spans="1:22" ht="60" x14ac:dyDescent="0.25">
      <c r="A35" s="87" t="s">
        <v>762</v>
      </c>
      <c r="B35" s="87" t="s">
        <v>701</v>
      </c>
      <c r="C35" s="88" t="s">
        <v>702</v>
      </c>
      <c r="D35" s="89">
        <v>34</v>
      </c>
      <c r="E35" s="90" t="s">
        <v>763</v>
      </c>
      <c r="F35" s="87" t="s">
        <v>704</v>
      </c>
      <c r="G35" s="88" t="s">
        <v>552</v>
      </c>
      <c r="H35" s="87" t="s">
        <v>27</v>
      </c>
      <c r="I35" s="88" t="s">
        <v>26</v>
      </c>
      <c r="J35" s="88" t="s">
        <v>705</v>
      </c>
      <c r="K35" s="91">
        <v>450735285</v>
      </c>
      <c r="L35" s="91">
        <v>36058823</v>
      </c>
      <c r="M35" s="91">
        <v>0</v>
      </c>
      <c r="N35" s="91"/>
      <c r="O35" s="91">
        <v>486794108</v>
      </c>
      <c r="P35" s="91">
        <v>486794108</v>
      </c>
      <c r="Q35" s="87" t="s">
        <v>706</v>
      </c>
      <c r="R35" s="87" t="s">
        <v>707</v>
      </c>
      <c r="S35" s="88" t="s">
        <v>708</v>
      </c>
      <c r="T35" s="88" t="s">
        <v>709</v>
      </c>
      <c r="U35">
        <f t="shared" si="0"/>
        <v>3</v>
      </c>
      <c r="V35" t="s">
        <v>1215</v>
      </c>
    </row>
    <row r="36" spans="1:22" ht="60" x14ac:dyDescent="0.25">
      <c r="A36" s="87" t="s">
        <v>764</v>
      </c>
      <c r="B36" s="87" t="s">
        <v>701</v>
      </c>
      <c r="C36" s="88" t="s">
        <v>702</v>
      </c>
      <c r="D36" s="89">
        <v>35</v>
      </c>
      <c r="E36" s="90" t="s">
        <v>765</v>
      </c>
      <c r="F36" s="87" t="s">
        <v>704</v>
      </c>
      <c r="G36" s="88" t="s">
        <v>552</v>
      </c>
      <c r="H36" s="87" t="s">
        <v>27</v>
      </c>
      <c r="I36" s="88" t="s">
        <v>26</v>
      </c>
      <c r="J36" s="88" t="s">
        <v>705</v>
      </c>
      <c r="K36" s="91">
        <v>311690868</v>
      </c>
      <c r="L36" s="91">
        <v>24935269</v>
      </c>
      <c r="M36" s="91">
        <v>0</v>
      </c>
      <c r="N36" s="91"/>
      <c r="O36" s="91">
        <v>336626137</v>
      </c>
      <c r="P36" s="91">
        <v>336626137</v>
      </c>
      <c r="Q36" s="87" t="s">
        <v>706</v>
      </c>
      <c r="R36" s="87" t="s">
        <v>707</v>
      </c>
      <c r="S36" s="88" t="s">
        <v>708</v>
      </c>
      <c r="T36" s="88" t="s">
        <v>709</v>
      </c>
      <c r="U36">
        <f t="shared" si="0"/>
        <v>3</v>
      </c>
      <c r="V36" t="s">
        <v>1215</v>
      </c>
    </row>
    <row r="37" spans="1:22" ht="60" x14ac:dyDescent="0.25">
      <c r="A37" s="87">
        <v>14</v>
      </c>
      <c r="B37" s="87" t="s">
        <v>701</v>
      </c>
      <c r="C37" s="88" t="s">
        <v>702</v>
      </c>
      <c r="D37" s="89">
        <v>36</v>
      </c>
      <c r="E37" s="90" t="s">
        <v>766</v>
      </c>
      <c r="F37" s="87" t="s">
        <v>704</v>
      </c>
      <c r="G37" s="88" t="s">
        <v>552</v>
      </c>
      <c r="H37" s="87" t="s">
        <v>27</v>
      </c>
      <c r="I37" s="88" t="s">
        <v>26</v>
      </c>
      <c r="J37" s="88" t="s">
        <v>705</v>
      </c>
      <c r="K37" s="91">
        <v>301794993</v>
      </c>
      <c r="L37" s="91">
        <v>24143599</v>
      </c>
      <c r="M37" s="91">
        <v>0</v>
      </c>
      <c r="N37" s="91"/>
      <c r="O37" s="91">
        <v>325938592</v>
      </c>
      <c r="P37" s="91">
        <v>325938592</v>
      </c>
      <c r="Q37" s="87" t="s">
        <v>706</v>
      </c>
      <c r="R37" s="87" t="s">
        <v>707</v>
      </c>
      <c r="S37" s="88" t="s">
        <v>708</v>
      </c>
      <c r="T37" s="88" t="s">
        <v>709</v>
      </c>
      <c r="U37">
        <f t="shared" si="0"/>
        <v>3</v>
      </c>
      <c r="V37" t="s">
        <v>1215</v>
      </c>
    </row>
    <row r="38" spans="1:22" ht="60" x14ac:dyDescent="0.25">
      <c r="A38" s="87" t="s">
        <v>767</v>
      </c>
      <c r="B38" s="87" t="s">
        <v>701</v>
      </c>
      <c r="C38" s="88" t="s">
        <v>702</v>
      </c>
      <c r="D38" s="89">
        <v>37</v>
      </c>
      <c r="E38" s="90" t="s">
        <v>768</v>
      </c>
      <c r="F38" s="87" t="s">
        <v>704</v>
      </c>
      <c r="G38" s="88" t="s">
        <v>552</v>
      </c>
      <c r="H38" s="87" t="s">
        <v>27</v>
      </c>
      <c r="I38" s="88" t="s">
        <v>26</v>
      </c>
      <c r="J38" s="88" t="s">
        <v>705</v>
      </c>
      <c r="K38" s="91">
        <v>330730572</v>
      </c>
      <c r="L38" s="91">
        <v>26458446</v>
      </c>
      <c r="M38" s="91">
        <v>0</v>
      </c>
      <c r="N38" s="91"/>
      <c r="O38" s="91">
        <v>357189018</v>
      </c>
      <c r="P38" s="91">
        <v>357189018</v>
      </c>
      <c r="Q38" s="87" t="s">
        <v>706</v>
      </c>
      <c r="R38" s="87" t="s">
        <v>707</v>
      </c>
      <c r="S38" s="88" t="s">
        <v>708</v>
      </c>
      <c r="T38" s="88" t="s">
        <v>709</v>
      </c>
      <c r="U38">
        <f t="shared" si="0"/>
        <v>3</v>
      </c>
      <c r="V38" s="54" t="s">
        <v>579</v>
      </c>
    </row>
    <row r="39" spans="1:22" ht="60" x14ac:dyDescent="0.25">
      <c r="A39" s="87" t="s">
        <v>769</v>
      </c>
      <c r="B39" s="87" t="s">
        <v>701</v>
      </c>
      <c r="C39" s="88" t="s">
        <v>702</v>
      </c>
      <c r="D39" s="89">
        <v>38</v>
      </c>
      <c r="E39" s="90" t="s">
        <v>770</v>
      </c>
      <c r="F39" s="87" t="s">
        <v>704</v>
      </c>
      <c r="G39" s="88" t="s">
        <v>552</v>
      </c>
      <c r="H39" s="87" t="s">
        <v>27</v>
      </c>
      <c r="I39" s="88" t="s">
        <v>26</v>
      </c>
      <c r="J39" s="88" t="s">
        <v>705</v>
      </c>
      <c r="K39" s="91">
        <v>317011306</v>
      </c>
      <c r="L39" s="91">
        <v>25360904</v>
      </c>
      <c r="M39" s="91">
        <v>0</v>
      </c>
      <c r="N39" s="91"/>
      <c r="O39" s="91">
        <v>342372210</v>
      </c>
      <c r="P39" s="91">
        <v>342372210</v>
      </c>
      <c r="Q39" s="87" t="s">
        <v>706</v>
      </c>
      <c r="R39" s="87" t="s">
        <v>707</v>
      </c>
      <c r="S39" s="88" t="s">
        <v>708</v>
      </c>
      <c r="T39" s="88" t="s">
        <v>709</v>
      </c>
      <c r="U39">
        <f t="shared" si="0"/>
        <v>3</v>
      </c>
      <c r="V39" s="54" t="s">
        <v>579</v>
      </c>
    </row>
    <row r="40" spans="1:22" ht="60" x14ac:dyDescent="0.25">
      <c r="A40" s="87">
        <v>15</v>
      </c>
      <c r="B40" s="87" t="s">
        <v>701</v>
      </c>
      <c r="C40" s="88" t="s">
        <v>702</v>
      </c>
      <c r="D40" s="89">
        <v>39</v>
      </c>
      <c r="E40" s="90" t="s">
        <v>771</v>
      </c>
      <c r="F40" s="87" t="s">
        <v>704</v>
      </c>
      <c r="G40" s="88" t="s">
        <v>552</v>
      </c>
      <c r="H40" s="87" t="s">
        <v>27</v>
      </c>
      <c r="I40" s="88" t="s">
        <v>26</v>
      </c>
      <c r="J40" s="88" t="s">
        <v>705</v>
      </c>
      <c r="K40" s="91">
        <v>169966466</v>
      </c>
      <c r="L40" s="91">
        <v>13597317</v>
      </c>
      <c r="M40" s="91">
        <v>0</v>
      </c>
      <c r="N40" s="91"/>
      <c r="O40" s="91">
        <v>183563783</v>
      </c>
      <c r="P40" s="91">
        <v>183563783</v>
      </c>
      <c r="Q40" s="87" t="s">
        <v>706</v>
      </c>
      <c r="R40" s="87" t="s">
        <v>707</v>
      </c>
      <c r="S40" s="88" t="s">
        <v>708</v>
      </c>
      <c r="T40" s="88" t="s">
        <v>709</v>
      </c>
      <c r="U40">
        <f t="shared" si="0"/>
        <v>3</v>
      </c>
      <c r="V40" s="54" t="s">
        <v>579</v>
      </c>
    </row>
    <row r="41" spans="1:22" ht="60" x14ac:dyDescent="0.25">
      <c r="A41" s="87" t="s">
        <v>772</v>
      </c>
      <c r="B41" s="87" t="s">
        <v>701</v>
      </c>
      <c r="C41" s="88" t="s">
        <v>702</v>
      </c>
      <c r="D41" s="89">
        <v>40</v>
      </c>
      <c r="E41" s="90" t="s">
        <v>773</v>
      </c>
      <c r="F41" s="87" t="s">
        <v>704</v>
      </c>
      <c r="G41" s="88" t="s">
        <v>552</v>
      </c>
      <c r="H41" s="87" t="s">
        <v>27</v>
      </c>
      <c r="I41" s="88" t="s">
        <v>26</v>
      </c>
      <c r="J41" s="88" t="s">
        <v>705</v>
      </c>
      <c r="K41" s="91">
        <v>369718362</v>
      </c>
      <c r="L41" s="91">
        <v>29577469</v>
      </c>
      <c r="M41" s="91">
        <v>0</v>
      </c>
      <c r="N41" s="91"/>
      <c r="O41" s="91">
        <v>399295831</v>
      </c>
      <c r="P41" s="91">
        <v>399295831</v>
      </c>
      <c r="Q41" s="87" t="s">
        <v>706</v>
      </c>
      <c r="R41" s="87" t="s">
        <v>707</v>
      </c>
      <c r="S41" s="88" t="s">
        <v>708</v>
      </c>
      <c r="T41" s="88" t="s">
        <v>709</v>
      </c>
      <c r="U41">
        <f t="shared" si="0"/>
        <v>3</v>
      </c>
      <c r="V41" t="s">
        <v>1216</v>
      </c>
    </row>
    <row r="42" spans="1:22" ht="60" x14ac:dyDescent="0.25">
      <c r="A42" s="87" t="s">
        <v>774</v>
      </c>
      <c r="B42" s="87" t="s">
        <v>701</v>
      </c>
      <c r="C42" s="88" t="s">
        <v>702</v>
      </c>
      <c r="D42" s="89">
        <v>41</v>
      </c>
      <c r="E42" s="90" t="s">
        <v>775</v>
      </c>
      <c r="F42" s="87" t="s">
        <v>704</v>
      </c>
      <c r="G42" s="88" t="s">
        <v>552</v>
      </c>
      <c r="H42" s="87" t="s">
        <v>27</v>
      </c>
      <c r="I42" s="88" t="s">
        <v>26</v>
      </c>
      <c r="J42" s="88" t="s">
        <v>705</v>
      </c>
      <c r="K42" s="91">
        <v>364065132</v>
      </c>
      <c r="L42" s="91">
        <v>29125211</v>
      </c>
      <c r="M42" s="91">
        <v>0</v>
      </c>
      <c r="N42" s="91"/>
      <c r="O42" s="91">
        <v>393190343</v>
      </c>
      <c r="P42" s="91">
        <v>393190343</v>
      </c>
      <c r="Q42" s="87" t="s">
        <v>706</v>
      </c>
      <c r="R42" s="87" t="s">
        <v>707</v>
      </c>
      <c r="S42" s="88" t="s">
        <v>708</v>
      </c>
      <c r="T42" s="88" t="s">
        <v>709</v>
      </c>
      <c r="U42">
        <f t="shared" si="0"/>
        <v>3</v>
      </c>
      <c r="V42" t="s">
        <v>1216</v>
      </c>
    </row>
    <row r="43" spans="1:22" ht="60" x14ac:dyDescent="0.25">
      <c r="A43" s="87">
        <v>16</v>
      </c>
      <c r="B43" s="87" t="s">
        <v>701</v>
      </c>
      <c r="C43" s="88" t="s">
        <v>702</v>
      </c>
      <c r="D43" s="89">
        <v>42</v>
      </c>
      <c r="E43" s="90" t="s">
        <v>776</v>
      </c>
      <c r="F43" s="87" t="s">
        <v>704</v>
      </c>
      <c r="G43" s="88" t="s">
        <v>552</v>
      </c>
      <c r="H43" s="87" t="s">
        <v>27</v>
      </c>
      <c r="I43" s="88" t="s">
        <v>26</v>
      </c>
      <c r="J43" s="88" t="s">
        <v>705</v>
      </c>
      <c r="K43" s="91">
        <v>439076328</v>
      </c>
      <c r="L43" s="91">
        <v>35126106</v>
      </c>
      <c r="M43" s="91">
        <v>0</v>
      </c>
      <c r="N43" s="91"/>
      <c r="O43" s="91">
        <v>474202434</v>
      </c>
      <c r="P43" s="91">
        <v>474202434</v>
      </c>
      <c r="Q43" s="87" t="s">
        <v>706</v>
      </c>
      <c r="R43" s="87" t="s">
        <v>707</v>
      </c>
      <c r="S43" s="88" t="s">
        <v>708</v>
      </c>
      <c r="T43" s="88" t="s">
        <v>709</v>
      </c>
      <c r="U43">
        <f t="shared" si="0"/>
        <v>3</v>
      </c>
    </row>
    <row r="44" spans="1:22" ht="60" x14ac:dyDescent="0.25">
      <c r="A44" s="87" t="s">
        <v>777</v>
      </c>
      <c r="B44" s="87" t="s">
        <v>701</v>
      </c>
      <c r="C44" s="88" t="s">
        <v>702</v>
      </c>
      <c r="D44" s="89">
        <v>43</v>
      </c>
      <c r="E44" s="90" t="s">
        <v>778</v>
      </c>
      <c r="F44" s="87" t="s">
        <v>704</v>
      </c>
      <c r="G44" s="88" t="s">
        <v>552</v>
      </c>
      <c r="H44" s="87" t="s">
        <v>27</v>
      </c>
      <c r="I44" s="88" t="s">
        <v>26</v>
      </c>
      <c r="J44" s="88" t="s">
        <v>705</v>
      </c>
      <c r="K44" s="91">
        <v>469090954</v>
      </c>
      <c r="L44" s="91">
        <v>37527276</v>
      </c>
      <c r="M44" s="91">
        <v>0</v>
      </c>
      <c r="N44" s="91"/>
      <c r="O44" s="91">
        <v>506618230</v>
      </c>
      <c r="P44" s="91">
        <v>506618230</v>
      </c>
      <c r="Q44" s="87" t="s">
        <v>706</v>
      </c>
      <c r="R44" s="87" t="s">
        <v>707</v>
      </c>
      <c r="S44" s="88" t="s">
        <v>708</v>
      </c>
      <c r="T44" s="88" t="s">
        <v>709</v>
      </c>
      <c r="U44">
        <f t="shared" si="0"/>
        <v>4</v>
      </c>
    </row>
    <row r="45" spans="1:22" ht="60" x14ac:dyDescent="0.25">
      <c r="A45" s="87" t="s">
        <v>779</v>
      </c>
      <c r="B45" s="87" t="s">
        <v>701</v>
      </c>
      <c r="C45" s="88" t="s">
        <v>702</v>
      </c>
      <c r="D45" s="89">
        <v>44</v>
      </c>
      <c r="E45" s="90" t="s">
        <v>780</v>
      </c>
      <c r="F45" s="87" t="s">
        <v>704</v>
      </c>
      <c r="G45" s="88" t="s">
        <v>552</v>
      </c>
      <c r="H45" s="87" t="s">
        <v>27</v>
      </c>
      <c r="I45" s="88" t="s">
        <v>26</v>
      </c>
      <c r="J45" s="88" t="s">
        <v>705</v>
      </c>
      <c r="K45" s="91">
        <v>211137316</v>
      </c>
      <c r="L45" s="91">
        <v>16890985</v>
      </c>
      <c r="M45" s="91">
        <v>0</v>
      </c>
      <c r="N45" s="91"/>
      <c r="O45" s="91">
        <v>228028301</v>
      </c>
      <c r="P45" s="91">
        <v>228028301</v>
      </c>
      <c r="Q45" s="87" t="s">
        <v>706</v>
      </c>
      <c r="R45" s="87" t="s">
        <v>707</v>
      </c>
      <c r="S45" s="88" t="s">
        <v>708</v>
      </c>
      <c r="T45" s="88" t="s">
        <v>709</v>
      </c>
      <c r="U45">
        <f t="shared" si="0"/>
        <v>4</v>
      </c>
      <c r="V45" s="54" t="s">
        <v>577</v>
      </c>
    </row>
    <row r="46" spans="1:22" ht="60" x14ac:dyDescent="0.25">
      <c r="A46" s="87">
        <v>17</v>
      </c>
      <c r="B46" s="87" t="s">
        <v>701</v>
      </c>
      <c r="C46" s="88" t="s">
        <v>702</v>
      </c>
      <c r="D46" s="89">
        <v>45</v>
      </c>
      <c r="E46" s="90" t="s">
        <v>781</v>
      </c>
      <c r="F46" s="87" t="s">
        <v>704</v>
      </c>
      <c r="G46" s="88" t="s">
        <v>552</v>
      </c>
      <c r="H46" s="87" t="s">
        <v>27</v>
      </c>
      <c r="I46" s="88" t="s">
        <v>26</v>
      </c>
      <c r="J46" s="88" t="s">
        <v>705</v>
      </c>
      <c r="K46" s="91">
        <v>626255981</v>
      </c>
      <c r="L46" s="91">
        <v>50100478</v>
      </c>
      <c r="M46" s="91">
        <v>0</v>
      </c>
      <c r="N46" s="91"/>
      <c r="O46" s="91">
        <v>676356459</v>
      </c>
      <c r="P46" s="91">
        <v>676356459</v>
      </c>
      <c r="Q46" s="87" t="s">
        <v>706</v>
      </c>
      <c r="R46" s="87" t="s">
        <v>707</v>
      </c>
      <c r="S46" s="88" t="s">
        <v>708</v>
      </c>
      <c r="T46" s="88" t="s">
        <v>709</v>
      </c>
      <c r="U46">
        <f t="shared" si="0"/>
        <v>4</v>
      </c>
    </row>
    <row r="47" spans="1:22" ht="60" x14ac:dyDescent="0.25">
      <c r="A47" s="87" t="s">
        <v>782</v>
      </c>
      <c r="B47" s="87" t="s">
        <v>701</v>
      </c>
      <c r="C47" s="88" t="s">
        <v>702</v>
      </c>
      <c r="D47" s="89">
        <v>46</v>
      </c>
      <c r="E47" s="90" t="s">
        <v>783</v>
      </c>
      <c r="F47" s="87" t="s">
        <v>704</v>
      </c>
      <c r="G47" s="88" t="s">
        <v>552</v>
      </c>
      <c r="H47" s="87" t="s">
        <v>27</v>
      </c>
      <c r="I47" s="88" t="s">
        <v>26</v>
      </c>
      <c r="J47" s="88" t="s">
        <v>705</v>
      </c>
      <c r="K47" s="91">
        <v>467896611</v>
      </c>
      <c r="L47" s="91">
        <v>37431729</v>
      </c>
      <c r="M47" s="91">
        <v>0</v>
      </c>
      <c r="N47" s="91"/>
      <c r="O47" s="91">
        <v>505328340</v>
      </c>
      <c r="P47" s="91">
        <v>505328340</v>
      </c>
      <c r="Q47" s="87" t="s">
        <v>706</v>
      </c>
      <c r="R47" s="87" t="s">
        <v>707</v>
      </c>
      <c r="S47" s="88" t="s">
        <v>708</v>
      </c>
      <c r="T47" s="88" t="s">
        <v>709</v>
      </c>
      <c r="U47">
        <f t="shared" si="0"/>
        <v>4</v>
      </c>
    </row>
    <row r="48" spans="1:22" ht="60" x14ac:dyDescent="0.25">
      <c r="A48" s="87" t="s">
        <v>784</v>
      </c>
      <c r="B48" s="87" t="s">
        <v>701</v>
      </c>
      <c r="C48" s="88" t="s">
        <v>702</v>
      </c>
      <c r="D48" s="89">
        <v>47</v>
      </c>
      <c r="E48" s="90" t="s">
        <v>785</v>
      </c>
      <c r="F48" s="87" t="s">
        <v>704</v>
      </c>
      <c r="G48" s="88" t="s">
        <v>552</v>
      </c>
      <c r="H48" s="87" t="s">
        <v>27</v>
      </c>
      <c r="I48" s="88" t="s">
        <v>26</v>
      </c>
      <c r="J48" s="88" t="s">
        <v>705</v>
      </c>
      <c r="K48" s="91">
        <v>140908025</v>
      </c>
      <c r="L48" s="91">
        <v>11272642</v>
      </c>
      <c r="M48" s="91">
        <v>0</v>
      </c>
      <c r="N48" s="91"/>
      <c r="O48" s="91">
        <v>152180667</v>
      </c>
      <c r="P48" s="91">
        <v>152180667</v>
      </c>
      <c r="Q48" s="87" t="s">
        <v>706</v>
      </c>
      <c r="R48" s="87" t="s">
        <v>707</v>
      </c>
      <c r="S48" s="88" t="s">
        <v>708</v>
      </c>
      <c r="T48" s="88" t="s">
        <v>709</v>
      </c>
      <c r="U48">
        <f t="shared" si="0"/>
        <v>4</v>
      </c>
    </row>
    <row r="49" spans="1:21" ht="60" x14ac:dyDescent="0.25">
      <c r="A49" s="87">
        <v>18</v>
      </c>
      <c r="B49" s="87" t="s">
        <v>701</v>
      </c>
      <c r="C49" s="88" t="s">
        <v>702</v>
      </c>
      <c r="D49" s="89">
        <v>48</v>
      </c>
      <c r="E49" s="90" t="s">
        <v>786</v>
      </c>
      <c r="F49" s="87" t="s">
        <v>704</v>
      </c>
      <c r="G49" s="88" t="s">
        <v>552</v>
      </c>
      <c r="H49" s="87" t="s">
        <v>27</v>
      </c>
      <c r="I49" s="88" t="s">
        <v>26</v>
      </c>
      <c r="J49" s="88" t="s">
        <v>705</v>
      </c>
      <c r="K49" s="91">
        <v>294032086</v>
      </c>
      <c r="L49" s="91">
        <v>23522567</v>
      </c>
      <c r="M49" s="91">
        <v>0</v>
      </c>
      <c r="N49" s="91"/>
      <c r="O49" s="91">
        <v>317554653</v>
      </c>
      <c r="P49" s="91">
        <v>317554653</v>
      </c>
      <c r="Q49" s="87" t="s">
        <v>706</v>
      </c>
      <c r="R49" s="87" t="s">
        <v>707</v>
      </c>
      <c r="S49" s="88" t="s">
        <v>708</v>
      </c>
      <c r="T49" s="88" t="s">
        <v>709</v>
      </c>
      <c r="U49">
        <f t="shared" si="0"/>
        <v>4</v>
      </c>
    </row>
    <row r="50" spans="1:21" ht="60" x14ac:dyDescent="0.25">
      <c r="A50" s="87" t="s">
        <v>787</v>
      </c>
      <c r="B50" s="87" t="s">
        <v>701</v>
      </c>
      <c r="C50" s="88" t="s">
        <v>702</v>
      </c>
      <c r="D50" s="89">
        <v>49</v>
      </c>
      <c r="E50" s="90" t="s">
        <v>788</v>
      </c>
      <c r="F50" s="87" t="s">
        <v>704</v>
      </c>
      <c r="G50" s="88" t="s">
        <v>552</v>
      </c>
      <c r="H50" s="87" t="s">
        <v>27</v>
      </c>
      <c r="I50" s="88" t="s">
        <v>26</v>
      </c>
      <c r="J50" s="88" t="s">
        <v>705</v>
      </c>
      <c r="K50" s="91">
        <v>318672215</v>
      </c>
      <c r="L50" s="91">
        <v>25493777</v>
      </c>
      <c r="M50" s="91">
        <v>0</v>
      </c>
      <c r="N50" s="91"/>
      <c r="O50" s="91">
        <v>344165992</v>
      </c>
      <c r="P50" s="91">
        <v>344165992</v>
      </c>
      <c r="Q50" s="87" t="s">
        <v>706</v>
      </c>
      <c r="R50" s="87" t="s">
        <v>707</v>
      </c>
      <c r="S50" s="88" t="s">
        <v>708</v>
      </c>
      <c r="T50" s="88" t="s">
        <v>709</v>
      </c>
      <c r="U50">
        <f t="shared" si="0"/>
        <v>4</v>
      </c>
    </row>
    <row r="51" spans="1:21" ht="60" x14ac:dyDescent="0.25">
      <c r="A51" s="87" t="s">
        <v>789</v>
      </c>
      <c r="B51" s="87" t="s">
        <v>701</v>
      </c>
      <c r="C51" s="88" t="s">
        <v>702</v>
      </c>
      <c r="D51" s="89">
        <v>50</v>
      </c>
      <c r="E51" s="90" t="s">
        <v>790</v>
      </c>
      <c r="F51" s="87" t="s">
        <v>704</v>
      </c>
      <c r="G51" s="88" t="s">
        <v>552</v>
      </c>
      <c r="H51" s="87" t="s">
        <v>27</v>
      </c>
      <c r="I51" s="88" t="s">
        <v>26</v>
      </c>
      <c r="J51" s="88" t="s">
        <v>705</v>
      </c>
      <c r="K51" s="91">
        <v>334581788</v>
      </c>
      <c r="L51" s="91">
        <v>26766543</v>
      </c>
      <c r="M51" s="91">
        <v>0</v>
      </c>
      <c r="N51" s="91"/>
      <c r="O51" s="91">
        <v>361348331</v>
      </c>
      <c r="P51" s="91">
        <v>361348331</v>
      </c>
      <c r="Q51" s="87" t="s">
        <v>706</v>
      </c>
      <c r="R51" s="87" t="s">
        <v>707</v>
      </c>
      <c r="S51" s="88" t="s">
        <v>708</v>
      </c>
      <c r="T51" s="88" t="s">
        <v>709</v>
      </c>
      <c r="U51">
        <f t="shared" si="0"/>
        <v>4</v>
      </c>
    </row>
    <row r="52" spans="1:21" ht="60" x14ac:dyDescent="0.25">
      <c r="A52" s="87">
        <v>19</v>
      </c>
      <c r="B52" s="87" t="s">
        <v>701</v>
      </c>
      <c r="C52" s="88" t="s">
        <v>702</v>
      </c>
      <c r="D52" s="89">
        <v>51</v>
      </c>
      <c r="E52" s="90" t="s">
        <v>791</v>
      </c>
      <c r="F52" s="87" t="s">
        <v>704</v>
      </c>
      <c r="G52" s="88" t="s">
        <v>552</v>
      </c>
      <c r="H52" s="87" t="s">
        <v>27</v>
      </c>
      <c r="I52" s="88" t="s">
        <v>26</v>
      </c>
      <c r="J52" s="88" t="s">
        <v>705</v>
      </c>
      <c r="K52" s="91">
        <v>322762019</v>
      </c>
      <c r="L52" s="91">
        <v>25820962</v>
      </c>
      <c r="M52" s="91">
        <v>0</v>
      </c>
      <c r="N52" s="91"/>
      <c r="O52" s="91">
        <v>348582981</v>
      </c>
      <c r="P52" s="91">
        <v>348582981</v>
      </c>
      <c r="Q52" s="87" t="s">
        <v>706</v>
      </c>
      <c r="R52" s="87" t="s">
        <v>707</v>
      </c>
      <c r="S52" s="88" t="s">
        <v>708</v>
      </c>
      <c r="T52" s="88" t="s">
        <v>709</v>
      </c>
      <c r="U52">
        <f t="shared" si="0"/>
        <v>4</v>
      </c>
    </row>
    <row r="53" spans="1:21" ht="60" x14ac:dyDescent="0.25">
      <c r="A53" s="87" t="s">
        <v>792</v>
      </c>
      <c r="B53" s="87" t="s">
        <v>701</v>
      </c>
      <c r="C53" s="88" t="s">
        <v>702</v>
      </c>
      <c r="D53" s="89">
        <v>52</v>
      </c>
      <c r="E53" s="90" t="s">
        <v>793</v>
      </c>
      <c r="F53" s="87" t="s">
        <v>704</v>
      </c>
      <c r="G53" s="88" t="s">
        <v>552</v>
      </c>
      <c r="H53" s="87" t="s">
        <v>27</v>
      </c>
      <c r="I53" s="88" t="s">
        <v>26</v>
      </c>
      <c r="J53" s="88" t="s">
        <v>705</v>
      </c>
      <c r="K53" s="91">
        <v>508329393</v>
      </c>
      <c r="L53" s="91">
        <v>40666351</v>
      </c>
      <c r="M53" s="91">
        <v>0</v>
      </c>
      <c r="N53" s="91"/>
      <c r="O53" s="91">
        <v>548995744</v>
      </c>
      <c r="P53" s="91">
        <v>548995744</v>
      </c>
      <c r="Q53" s="87" t="s">
        <v>706</v>
      </c>
      <c r="R53" s="87" t="s">
        <v>707</v>
      </c>
      <c r="S53" s="88" t="s">
        <v>708</v>
      </c>
      <c r="T53" s="88" t="s">
        <v>709</v>
      </c>
      <c r="U53">
        <f t="shared" si="0"/>
        <v>4</v>
      </c>
    </row>
    <row r="54" spans="1:21" ht="60" x14ac:dyDescent="0.25">
      <c r="A54" s="87" t="s">
        <v>794</v>
      </c>
      <c r="B54" s="87" t="s">
        <v>701</v>
      </c>
      <c r="C54" s="88" t="s">
        <v>702</v>
      </c>
      <c r="D54" s="89">
        <v>53</v>
      </c>
      <c r="E54" s="90" t="s">
        <v>795</v>
      </c>
      <c r="F54" s="87" t="s">
        <v>704</v>
      </c>
      <c r="G54" s="88" t="s">
        <v>552</v>
      </c>
      <c r="H54" s="87" t="s">
        <v>27</v>
      </c>
      <c r="I54" s="88" t="s">
        <v>26</v>
      </c>
      <c r="J54" s="88" t="s">
        <v>705</v>
      </c>
      <c r="K54" s="91">
        <v>410689578</v>
      </c>
      <c r="L54" s="91">
        <v>32855166</v>
      </c>
      <c r="M54" s="91">
        <v>0</v>
      </c>
      <c r="N54" s="91"/>
      <c r="O54" s="91">
        <v>443544744</v>
      </c>
      <c r="P54" s="91">
        <v>443544744</v>
      </c>
      <c r="Q54" s="87" t="s">
        <v>706</v>
      </c>
      <c r="R54" s="87" t="s">
        <v>707</v>
      </c>
      <c r="S54" s="88" t="s">
        <v>708</v>
      </c>
      <c r="T54" s="88" t="s">
        <v>709</v>
      </c>
      <c r="U54">
        <f t="shared" si="0"/>
        <v>4</v>
      </c>
    </row>
    <row r="55" spans="1:21" ht="60" x14ac:dyDescent="0.25">
      <c r="A55" s="87">
        <v>20</v>
      </c>
      <c r="B55" s="87" t="s">
        <v>701</v>
      </c>
      <c r="C55" s="88" t="s">
        <v>702</v>
      </c>
      <c r="D55" s="89">
        <v>54</v>
      </c>
      <c r="E55" s="90" t="s">
        <v>796</v>
      </c>
      <c r="F55" s="87" t="s">
        <v>704</v>
      </c>
      <c r="G55" s="88" t="s">
        <v>552</v>
      </c>
      <c r="H55" s="87" t="s">
        <v>27</v>
      </c>
      <c r="I55" s="88" t="s">
        <v>26</v>
      </c>
      <c r="J55" s="88" t="s">
        <v>705</v>
      </c>
      <c r="K55" s="91">
        <v>465707402</v>
      </c>
      <c r="L55" s="91">
        <v>37256592</v>
      </c>
      <c r="M55" s="91">
        <v>0</v>
      </c>
      <c r="N55" s="91"/>
      <c r="O55" s="91">
        <v>502963994</v>
      </c>
      <c r="P55" s="91">
        <v>502963994</v>
      </c>
      <c r="Q55" s="87" t="s">
        <v>706</v>
      </c>
      <c r="R55" s="87" t="s">
        <v>707</v>
      </c>
      <c r="S55" s="88" t="s">
        <v>708</v>
      </c>
      <c r="T55" s="88" t="s">
        <v>709</v>
      </c>
      <c r="U55">
        <f t="shared" si="0"/>
        <v>4</v>
      </c>
    </row>
    <row r="56" spans="1:21" ht="60" x14ac:dyDescent="0.25">
      <c r="A56" s="87" t="s">
        <v>797</v>
      </c>
      <c r="B56" s="87" t="s">
        <v>701</v>
      </c>
      <c r="C56" s="88" t="s">
        <v>702</v>
      </c>
      <c r="D56" s="89">
        <v>55</v>
      </c>
      <c r="E56" s="90" t="s">
        <v>798</v>
      </c>
      <c r="F56" s="87" t="s">
        <v>704</v>
      </c>
      <c r="G56" s="88" t="s">
        <v>552</v>
      </c>
      <c r="H56" s="87" t="s">
        <v>27</v>
      </c>
      <c r="I56" s="88" t="s">
        <v>26</v>
      </c>
      <c r="J56" s="88" t="s">
        <v>705</v>
      </c>
      <c r="K56" s="91">
        <v>555961406</v>
      </c>
      <c r="L56" s="91">
        <v>44476912</v>
      </c>
      <c r="M56" s="91">
        <v>0</v>
      </c>
      <c r="N56" s="91"/>
      <c r="O56" s="91">
        <v>600438318</v>
      </c>
      <c r="P56" s="91">
        <v>600438318</v>
      </c>
      <c r="Q56" s="87" t="s">
        <v>706</v>
      </c>
      <c r="R56" s="87" t="s">
        <v>707</v>
      </c>
      <c r="S56" s="88" t="s">
        <v>708</v>
      </c>
      <c r="T56" s="88" t="s">
        <v>709</v>
      </c>
      <c r="U56">
        <f t="shared" si="0"/>
        <v>4</v>
      </c>
    </row>
    <row r="57" spans="1:21" ht="60" x14ac:dyDescent="0.25">
      <c r="A57" s="87" t="s">
        <v>799</v>
      </c>
      <c r="B57" s="87" t="s">
        <v>701</v>
      </c>
      <c r="C57" s="88" t="s">
        <v>702</v>
      </c>
      <c r="D57" s="89">
        <v>56</v>
      </c>
      <c r="E57" s="90" t="s">
        <v>800</v>
      </c>
      <c r="F57" s="87" t="s">
        <v>704</v>
      </c>
      <c r="G57" s="88" t="s">
        <v>552</v>
      </c>
      <c r="H57" s="87" t="s">
        <v>27</v>
      </c>
      <c r="I57" s="88" t="s">
        <v>26</v>
      </c>
      <c r="J57" s="88" t="s">
        <v>705</v>
      </c>
      <c r="K57" s="91">
        <v>317245160</v>
      </c>
      <c r="L57" s="91">
        <v>25379613</v>
      </c>
      <c r="M57" s="91">
        <v>0</v>
      </c>
      <c r="N57" s="91"/>
      <c r="O57" s="91">
        <v>342624773</v>
      </c>
      <c r="P57" s="91">
        <v>342624773</v>
      </c>
      <c r="Q57" s="87" t="s">
        <v>706</v>
      </c>
      <c r="R57" s="87" t="s">
        <v>707</v>
      </c>
      <c r="S57" s="88" t="s">
        <v>708</v>
      </c>
      <c r="T57" s="88" t="s">
        <v>709</v>
      </c>
      <c r="U57">
        <f t="shared" si="0"/>
        <v>4</v>
      </c>
    </row>
    <row r="58" spans="1:21" ht="60" x14ac:dyDescent="0.25">
      <c r="A58" s="87">
        <v>21</v>
      </c>
      <c r="B58" s="87" t="s">
        <v>701</v>
      </c>
      <c r="C58" s="88" t="s">
        <v>702</v>
      </c>
      <c r="D58" s="89">
        <v>57</v>
      </c>
      <c r="E58" s="90" t="s">
        <v>801</v>
      </c>
      <c r="F58" s="87" t="s">
        <v>704</v>
      </c>
      <c r="G58" s="88" t="s">
        <v>552</v>
      </c>
      <c r="H58" s="87" t="s">
        <v>27</v>
      </c>
      <c r="I58" s="88" t="s">
        <v>26</v>
      </c>
      <c r="J58" s="88" t="s">
        <v>705</v>
      </c>
      <c r="K58" s="91">
        <v>397271845</v>
      </c>
      <c r="L58" s="91">
        <v>31781748</v>
      </c>
      <c r="M58" s="91">
        <v>0</v>
      </c>
      <c r="N58" s="91"/>
      <c r="O58" s="91">
        <v>429053593</v>
      </c>
      <c r="P58" s="91">
        <v>429053593</v>
      </c>
      <c r="Q58" s="87" t="s">
        <v>706</v>
      </c>
      <c r="R58" s="87" t="s">
        <v>707</v>
      </c>
      <c r="S58" s="88" t="s">
        <v>708</v>
      </c>
      <c r="T58" s="88" t="s">
        <v>709</v>
      </c>
      <c r="U58">
        <f t="shared" si="0"/>
        <v>4</v>
      </c>
    </row>
    <row r="59" spans="1:21" ht="60" x14ac:dyDescent="0.25">
      <c r="A59" s="87" t="s">
        <v>802</v>
      </c>
      <c r="B59" s="87" t="s">
        <v>701</v>
      </c>
      <c r="C59" s="88" t="s">
        <v>702</v>
      </c>
      <c r="D59" s="89">
        <v>58</v>
      </c>
      <c r="E59" s="90" t="s">
        <v>803</v>
      </c>
      <c r="F59" s="87" t="s">
        <v>704</v>
      </c>
      <c r="G59" s="88" t="s">
        <v>552</v>
      </c>
      <c r="H59" s="87" t="s">
        <v>27</v>
      </c>
      <c r="I59" s="88" t="s">
        <v>26</v>
      </c>
      <c r="J59" s="88" t="s">
        <v>705</v>
      </c>
      <c r="K59" s="91">
        <v>389500072</v>
      </c>
      <c r="L59" s="91">
        <v>31160006</v>
      </c>
      <c r="M59" s="91">
        <v>0</v>
      </c>
      <c r="N59" s="91"/>
      <c r="O59" s="91">
        <v>420660078</v>
      </c>
      <c r="P59" s="91">
        <v>420660078</v>
      </c>
      <c r="Q59" s="87" t="s">
        <v>706</v>
      </c>
      <c r="R59" s="87" t="s">
        <v>707</v>
      </c>
      <c r="S59" s="88" t="s">
        <v>708</v>
      </c>
      <c r="T59" s="88" t="s">
        <v>709</v>
      </c>
      <c r="U59">
        <f t="shared" si="0"/>
        <v>4</v>
      </c>
    </row>
    <row r="60" spans="1:21" ht="60" x14ac:dyDescent="0.25">
      <c r="A60" s="87" t="s">
        <v>804</v>
      </c>
      <c r="B60" s="87" t="s">
        <v>701</v>
      </c>
      <c r="C60" s="88" t="s">
        <v>702</v>
      </c>
      <c r="D60" s="89">
        <v>59</v>
      </c>
      <c r="E60" s="90" t="s">
        <v>805</v>
      </c>
      <c r="F60" s="87" t="s">
        <v>704</v>
      </c>
      <c r="G60" s="88" t="s">
        <v>552</v>
      </c>
      <c r="H60" s="87" t="s">
        <v>27</v>
      </c>
      <c r="I60" s="88" t="s">
        <v>26</v>
      </c>
      <c r="J60" s="88" t="s">
        <v>705</v>
      </c>
      <c r="K60" s="91">
        <v>221127992</v>
      </c>
      <c r="L60" s="91">
        <v>17690239</v>
      </c>
      <c r="M60" s="91">
        <v>0</v>
      </c>
      <c r="N60" s="91"/>
      <c r="O60" s="91">
        <v>238818231</v>
      </c>
      <c r="P60" s="91">
        <v>238818231</v>
      </c>
      <c r="Q60" s="87" t="s">
        <v>706</v>
      </c>
      <c r="R60" s="87" t="s">
        <v>707</v>
      </c>
      <c r="S60" s="88" t="s">
        <v>708</v>
      </c>
      <c r="T60" s="88" t="s">
        <v>709</v>
      </c>
      <c r="U60">
        <f t="shared" si="0"/>
        <v>4</v>
      </c>
    </row>
    <row r="61" spans="1:21" ht="60" x14ac:dyDescent="0.25">
      <c r="A61" s="87">
        <v>22</v>
      </c>
      <c r="B61" s="87" t="s">
        <v>701</v>
      </c>
      <c r="C61" s="88" t="s">
        <v>702</v>
      </c>
      <c r="D61" s="89">
        <v>60</v>
      </c>
      <c r="E61" s="90" t="s">
        <v>805</v>
      </c>
      <c r="F61" s="87" t="s">
        <v>704</v>
      </c>
      <c r="G61" s="88" t="s">
        <v>552</v>
      </c>
      <c r="H61" s="87" t="s">
        <v>27</v>
      </c>
      <c r="I61" s="88" t="s">
        <v>26</v>
      </c>
      <c r="J61" s="88" t="s">
        <v>705</v>
      </c>
      <c r="K61" s="91">
        <v>310594218</v>
      </c>
      <c r="L61" s="91">
        <v>24847537</v>
      </c>
      <c r="M61" s="91">
        <v>0</v>
      </c>
      <c r="N61" s="91"/>
      <c r="O61" s="91">
        <v>335441755</v>
      </c>
      <c r="P61" s="91">
        <v>335441755</v>
      </c>
      <c r="Q61" s="87" t="s">
        <v>706</v>
      </c>
      <c r="R61" s="87" t="s">
        <v>707</v>
      </c>
      <c r="S61" s="88" t="s">
        <v>708</v>
      </c>
      <c r="T61" s="88" t="s">
        <v>709</v>
      </c>
      <c r="U61">
        <f t="shared" si="0"/>
        <v>4</v>
      </c>
    </row>
    <row r="62" spans="1:21" ht="60" x14ac:dyDescent="0.25">
      <c r="A62" s="87" t="s">
        <v>806</v>
      </c>
      <c r="B62" s="87" t="s">
        <v>701</v>
      </c>
      <c r="C62" s="88" t="s">
        <v>702</v>
      </c>
      <c r="D62" s="89">
        <v>61</v>
      </c>
      <c r="E62" s="90" t="s">
        <v>807</v>
      </c>
      <c r="F62" s="87" t="s">
        <v>704</v>
      </c>
      <c r="G62" s="88" t="s">
        <v>552</v>
      </c>
      <c r="H62" s="87" t="s">
        <v>27</v>
      </c>
      <c r="I62" s="88" t="s">
        <v>26</v>
      </c>
      <c r="J62" s="88" t="s">
        <v>705</v>
      </c>
      <c r="K62" s="91">
        <v>321742265</v>
      </c>
      <c r="L62" s="91">
        <v>25739381</v>
      </c>
      <c r="M62" s="91">
        <v>0</v>
      </c>
      <c r="N62" s="91"/>
      <c r="O62" s="91">
        <v>347481646</v>
      </c>
      <c r="P62" s="91">
        <v>347481646</v>
      </c>
      <c r="Q62" s="87" t="s">
        <v>706</v>
      </c>
      <c r="R62" s="87" t="s">
        <v>707</v>
      </c>
      <c r="S62" s="88" t="s">
        <v>708</v>
      </c>
      <c r="T62" s="88" t="s">
        <v>709</v>
      </c>
      <c r="U62">
        <f t="shared" si="0"/>
        <v>5</v>
      </c>
    </row>
    <row r="63" spans="1:21" ht="60" x14ac:dyDescent="0.25">
      <c r="A63" s="87" t="s">
        <v>808</v>
      </c>
      <c r="B63" s="87" t="s">
        <v>701</v>
      </c>
      <c r="C63" s="88" t="s">
        <v>702</v>
      </c>
      <c r="D63" s="89">
        <v>62</v>
      </c>
      <c r="E63" s="90" t="s">
        <v>809</v>
      </c>
      <c r="F63" s="87" t="s">
        <v>704</v>
      </c>
      <c r="G63" s="88" t="s">
        <v>552</v>
      </c>
      <c r="H63" s="87" t="s">
        <v>27</v>
      </c>
      <c r="I63" s="88" t="s">
        <v>26</v>
      </c>
      <c r="J63" s="88" t="s">
        <v>705</v>
      </c>
      <c r="K63" s="91">
        <v>320412612</v>
      </c>
      <c r="L63" s="91">
        <v>25633009</v>
      </c>
      <c r="M63" s="91">
        <v>0</v>
      </c>
      <c r="N63" s="91"/>
      <c r="O63" s="91">
        <v>346045621</v>
      </c>
      <c r="P63" s="91">
        <v>346045621</v>
      </c>
      <c r="Q63" s="87" t="s">
        <v>706</v>
      </c>
      <c r="R63" s="87" t="s">
        <v>707</v>
      </c>
      <c r="S63" s="88" t="s">
        <v>708</v>
      </c>
      <c r="T63" s="88" t="s">
        <v>709</v>
      </c>
      <c r="U63">
        <f t="shared" si="0"/>
        <v>5</v>
      </c>
    </row>
    <row r="64" spans="1:21" ht="60" x14ac:dyDescent="0.25">
      <c r="A64" s="87">
        <v>23</v>
      </c>
      <c r="B64" s="87" t="s">
        <v>701</v>
      </c>
      <c r="C64" s="88" t="s">
        <v>702</v>
      </c>
      <c r="D64" s="89">
        <v>63</v>
      </c>
      <c r="E64" s="90" t="s">
        <v>810</v>
      </c>
      <c r="F64" s="87" t="s">
        <v>704</v>
      </c>
      <c r="G64" s="88" t="s">
        <v>552</v>
      </c>
      <c r="H64" s="87" t="s">
        <v>27</v>
      </c>
      <c r="I64" s="88" t="s">
        <v>26</v>
      </c>
      <c r="J64" s="88" t="s">
        <v>705</v>
      </c>
      <c r="K64" s="91">
        <v>416446622</v>
      </c>
      <c r="L64" s="91">
        <v>33315730</v>
      </c>
      <c r="M64" s="91">
        <v>0</v>
      </c>
      <c r="N64" s="91"/>
      <c r="O64" s="91">
        <v>449762352</v>
      </c>
      <c r="P64" s="91">
        <v>449762352</v>
      </c>
      <c r="Q64" s="87" t="s">
        <v>706</v>
      </c>
      <c r="R64" s="87" t="s">
        <v>707</v>
      </c>
      <c r="S64" s="88" t="s">
        <v>708</v>
      </c>
      <c r="T64" s="88" t="s">
        <v>709</v>
      </c>
      <c r="U64">
        <f t="shared" si="0"/>
        <v>5</v>
      </c>
    </row>
    <row r="65" spans="1:22" ht="60" x14ac:dyDescent="0.25">
      <c r="A65" s="87" t="s">
        <v>811</v>
      </c>
      <c r="B65" s="87" t="s">
        <v>701</v>
      </c>
      <c r="C65" s="88" t="s">
        <v>702</v>
      </c>
      <c r="D65" s="89">
        <v>64</v>
      </c>
      <c r="E65" s="90" t="s">
        <v>812</v>
      </c>
      <c r="F65" s="87" t="s">
        <v>704</v>
      </c>
      <c r="G65" s="88" t="s">
        <v>552</v>
      </c>
      <c r="H65" s="87" t="s">
        <v>27</v>
      </c>
      <c r="I65" s="88" t="s">
        <v>26</v>
      </c>
      <c r="J65" s="88" t="s">
        <v>705</v>
      </c>
      <c r="K65" s="91">
        <v>280091576</v>
      </c>
      <c r="L65" s="91">
        <v>22407326</v>
      </c>
      <c r="M65" s="91">
        <v>0</v>
      </c>
      <c r="N65" s="91"/>
      <c r="O65" s="91">
        <v>302498902</v>
      </c>
      <c r="P65" s="91">
        <v>302498902</v>
      </c>
      <c r="Q65" s="87" t="s">
        <v>706</v>
      </c>
      <c r="R65" s="87" t="s">
        <v>707</v>
      </c>
      <c r="S65" s="88" t="s">
        <v>708</v>
      </c>
      <c r="T65" s="88" t="s">
        <v>709</v>
      </c>
      <c r="U65">
        <f t="shared" si="0"/>
        <v>5</v>
      </c>
    </row>
    <row r="66" spans="1:22" ht="60" x14ac:dyDescent="0.25">
      <c r="A66" s="87" t="s">
        <v>813</v>
      </c>
      <c r="B66" s="87" t="s">
        <v>701</v>
      </c>
      <c r="C66" s="88" t="s">
        <v>702</v>
      </c>
      <c r="D66" s="89">
        <v>65</v>
      </c>
      <c r="E66" s="90" t="s">
        <v>814</v>
      </c>
      <c r="F66" s="87" t="s">
        <v>704</v>
      </c>
      <c r="G66" s="88" t="s">
        <v>552</v>
      </c>
      <c r="H66" s="87" t="s">
        <v>27</v>
      </c>
      <c r="I66" s="88" t="s">
        <v>26</v>
      </c>
      <c r="J66" s="88" t="s">
        <v>705</v>
      </c>
      <c r="K66" s="91">
        <v>593476762</v>
      </c>
      <c r="L66" s="91">
        <v>47478141</v>
      </c>
      <c r="M66" s="91">
        <v>0</v>
      </c>
      <c r="N66" s="91"/>
      <c r="O66" s="91">
        <v>640954903</v>
      </c>
      <c r="P66" s="91">
        <v>640954903</v>
      </c>
      <c r="Q66" s="87" t="s">
        <v>706</v>
      </c>
      <c r="R66" s="87" t="s">
        <v>707</v>
      </c>
      <c r="S66" s="88" t="s">
        <v>708</v>
      </c>
      <c r="T66" s="88" t="s">
        <v>709</v>
      </c>
      <c r="U66">
        <f t="shared" si="0"/>
        <v>5</v>
      </c>
      <c r="V66" t="s">
        <v>1217</v>
      </c>
    </row>
    <row r="67" spans="1:22" ht="60" x14ac:dyDescent="0.25">
      <c r="A67" s="87">
        <v>24</v>
      </c>
      <c r="B67" s="87" t="s">
        <v>701</v>
      </c>
      <c r="C67" s="88" t="s">
        <v>702</v>
      </c>
      <c r="D67" s="89">
        <v>66</v>
      </c>
      <c r="E67" s="90" t="s">
        <v>815</v>
      </c>
      <c r="F67" s="87" t="s">
        <v>704</v>
      </c>
      <c r="G67" s="88" t="s">
        <v>552</v>
      </c>
      <c r="H67" s="87" t="s">
        <v>27</v>
      </c>
      <c r="I67" s="88" t="s">
        <v>26</v>
      </c>
      <c r="J67" s="88" t="s">
        <v>705</v>
      </c>
      <c r="K67" s="91">
        <v>326110556</v>
      </c>
      <c r="L67" s="91">
        <v>26088844</v>
      </c>
      <c r="M67" s="91">
        <v>0</v>
      </c>
      <c r="N67" s="91"/>
      <c r="O67" s="91">
        <v>352199400</v>
      </c>
      <c r="P67" s="91">
        <v>352199400</v>
      </c>
      <c r="Q67" s="87" t="s">
        <v>706</v>
      </c>
      <c r="R67" s="87" t="s">
        <v>707</v>
      </c>
      <c r="S67" s="88" t="s">
        <v>708</v>
      </c>
      <c r="T67" s="88" t="s">
        <v>709</v>
      </c>
      <c r="U67">
        <f t="shared" ref="U67:U130" si="1">MONTH(E67)</f>
        <v>5</v>
      </c>
      <c r="V67" t="s">
        <v>1217</v>
      </c>
    </row>
    <row r="68" spans="1:22" ht="60" x14ac:dyDescent="0.25">
      <c r="A68" s="87" t="s">
        <v>816</v>
      </c>
      <c r="B68" s="87" t="s">
        <v>701</v>
      </c>
      <c r="C68" s="88" t="s">
        <v>702</v>
      </c>
      <c r="D68" s="89">
        <v>67</v>
      </c>
      <c r="E68" s="90" t="s">
        <v>817</v>
      </c>
      <c r="F68" s="87" t="s">
        <v>704</v>
      </c>
      <c r="G68" s="88" t="s">
        <v>552</v>
      </c>
      <c r="H68" s="87" t="s">
        <v>27</v>
      </c>
      <c r="I68" s="88" t="s">
        <v>26</v>
      </c>
      <c r="J68" s="88" t="s">
        <v>705</v>
      </c>
      <c r="K68" s="91">
        <v>350823894</v>
      </c>
      <c r="L68" s="91">
        <v>28065912</v>
      </c>
      <c r="M68" s="91">
        <v>0</v>
      </c>
      <c r="N68" s="91"/>
      <c r="O68" s="91">
        <v>378889806</v>
      </c>
      <c r="P68" s="91">
        <v>378889806</v>
      </c>
      <c r="Q68" s="87" t="s">
        <v>706</v>
      </c>
      <c r="R68" s="87" t="s">
        <v>707</v>
      </c>
      <c r="S68" s="88" t="s">
        <v>708</v>
      </c>
      <c r="T68" s="88" t="s">
        <v>709</v>
      </c>
      <c r="U68">
        <f t="shared" si="1"/>
        <v>5</v>
      </c>
      <c r="V68" s="54" t="s">
        <v>575</v>
      </c>
    </row>
    <row r="69" spans="1:22" ht="60" x14ac:dyDescent="0.25">
      <c r="A69" s="87" t="s">
        <v>818</v>
      </c>
      <c r="B69" s="87" t="s">
        <v>701</v>
      </c>
      <c r="C69" s="88" t="s">
        <v>702</v>
      </c>
      <c r="D69" s="89">
        <v>68</v>
      </c>
      <c r="E69" s="90" t="s">
        <v>819</v>
      </c>
      <c r="F69" s="87" t="s">
        <v>704</v>
      </c>
      <c r="G69" s="88" t="s">
        <v>552</v>
      </c>
      <c r="H69" s="87" t="s">
        <v>27</v>
      </c>
      <c r="I69" s="88" t="s">
        <v>26</v>
      </c>
      <c r="J69" s="88" t="s">
        <v>705</v>
      </c>
      <c r="K69" s="91">
        <v>224678421</v>
      </c>
      <c r="L69" s="91">
        <v>17974274</v>
      </c>
      <c r="M69" s="91">
        <v>0</v>
      </c>
      <c r="N69" s="91"/>
      <c r="O69" s="91">
        <v>242652695</v>
      </c>
      <c r="P69" s="91">
        <v>242652695</v>
      </c>
      <c r="Q69" s="87" t="s">
        <v>706</v>
      </c>
      <c r="R69" s="87" t="s">
        <v>707</v>
      </c>
      <c r="S69" s="88" t="s">
        <v>708</v>
      </c>
      <c r="T69" s="88" t="s">
        <v>709</v>
      </c>
      <c r="U69">
        <f t="shared" si="1"/>
        <v>5</v>
      </c>
      <c r="V69" t="s">
        <v>1218</v>
      </c>
    </row>
    <row r="70" spans="1:22" ht="60" x14ac:dyDescent="0.25">
      <c r="A70" s="87">
        <v>25</v>
      </c>
      <c r="B70" s="87" t="s">
        <v>701</v>
      </c>
      <c r="C70" s="88" t="s">
        <v>702</v>
      </c>
      <c r="D70" s="89">
        <v>69</v>
      </c>
      <c r="E70" s="90" t="s">
        <v>820</v>
      </c>
      <c r="F70" s="87" t="s">
        <v>704</v>
      </c>
      <c r="G70" s="88" t="s">
        <v>552</v>
      </c>
      <c r="H70" s="87" t="s">
        <v>27</v>
      </c>
      <c r="I70" s="88" t="s">
        <v>26</v>
      </c>
      <c r="J70" s="88" t="s">
        <v>705</v>
      </c>
      <c r="K70" s="91">
        <v>321653742</v>
      </c>
      <c r="L70" s="91">
        <v>25732299</v>
      </c>
      <c r="M70" s="91">
        <v>0</v>
      </c>
      <c r="N70" s="91"/>
      <c r="O70" s="91">
        <v>347386041</v>
      </c>
      <c r="P70" s="91">
        <v>347386041</v>
      </c>
      <c r="Q70" s="87" t="s">
        <v>706</v>
      </c>
      <c r="R70" s="87" t="s">
        <v>707</v>
      </c>
      <c r="S70" s="88" t="s">
        <v>708</v>
      </c>
      <c r="T70" s="88" t="s">
        <v>709</v>
      </c>
      <c r="U70">
        <f t="shared" si="1"/>
        <v>5</v>
      </c>
      <c r="V70" t="s">
        <v>1218</v>
      </c>
    </row>
    <row r="71" spans="1:22" ht="60" x14ac:dyDescent="0.25">
      <c r="A71" s="87" t="s">
        <v>821</v>
      </c>
      <c r="B71" s="87" t="s">
        <v>701</v>
      </c>
      <c r="C71" s="88" t="s">
        <v>702</v>
      </c>
      <c r="D71" s="89">
        <v>70</v>
      </c>
      <c r="E71" s="90" t="s">
        <v>822</v>
      </c>
      <c r="F71" s="87" t="s">
        <v>704</v>
      </c>
      <c r="G71" s="88" t="s">
        <v>552</v>
      </c>
      <c r="H71" s="87" t="s">
        <v>27</v>
      </c>
      <c r="I71" s="88" t="s">
        <v>26</v>
      </c>
      <c r="J71" s="88" t="s">
        <v>705</v>
      </c>
      <c r="K71" s="91">
        <v>295595322</v>
      </c>
      <c r="L71" s="91">
        <v>23647626</v>
      </c>
      <c r="M71" s="91">
        <v>0</v>
      </c>
      <c r="N71" s="91"/>
      <c r="O71" s="91">
        <v>319242948</v>
      </c>
      <c r="P71" s="91">
        <v>319242948</v>
      </c>
      <c r="Q71" s="87" t="s">
        <v>706</v>
      </c>
      <c r="R71" s="87" t="s">
        <v>707</v>
      </c>
      <c r="S71" s="88" t="s">
        <v>708</v>
      </c>
      <c r="T71" s="88" t="s">
        <v>709</v>
      </c>
      <c r="U71">
        <f t="shared" si="1"/>
        <v>5</v>
      </c>
      <c r="V71" t="s">
        <v>1218</v>
      </c>
    </row>
    <row r="72" spans="1:22" ht="60" x14ac:dyDescent="0.25">
      <c r="A72" s="87" t="s">
        <v>823</v>
      </c>
      <c r="B72" s="87" t="s">
        <v>701</v>
      </c>
      <c r="C72" s="88" t="s">
        <v>702</v>
      </c>
      <c r="D72" s="89">
        <v>71</v>
      </c>
      <c r="E72" s="90" t="s">
        <v>824</v>
      </c>
      <c r="F72" s="87" t="s">
        <v>704</v>
      </c>
      <c r="G72" s="88" t="s">
        <v>552</v>
      </c>
      <c r="H72" s="87" t="s">
        <v>27</v>
      </c>
      <c r="I72" s="88" t="s">
        <v>26</v>
      </c>
      <c r="J72" s="88" t="s">
        <v>705</v>
      </c>
      <c r="K72" s="91">
        <v>294321462</v>
      </c>
      <c r="L72" s="91">
        <v>23545717</v>
      </c>
      <c r="M72" s="91">
        <v>0</v>
      </c>
      <c r="N72" s="91"/>
      <c r="O72" s="91">
        <v>317867179</v>
      </c>
      <c r="P72" s="91">
        <v>317867179</v>
      </c>
      <c r="Q72" s="87" t="s">
        <v>706</v>
      </c>
      <c r="R72" s="87" t="s">
        <v>707</v>
      </c>
      <c r="S72" s="88" t="s">
        <v>708</v>
      </c>
      <c r="T72" s="88" t="s">
        <v>709</v>
      </c>
      <c r="U72">
        <f t="shared" si="1"/>
        <v>5</v>
      </c>
      <c r="V72" t="s">
        <v>1218</v>
      </c>
    </row>
    <row r="73" spans="1:22" ht="60" x14ac:dyDescent="0.25">
      <c r="A73" s="87">
        <v>26</v>
      </c>
      <c r="B73" s="87" t="s">
        <v>701</v>
      </c>
      <c r="C73" s="88" t="s">
        <v>702</v>
      </c>
      <c r="D73" s="89">
        <v>72</v>
      </c>
      <c r="E73" s="90" t="s">
        <v>825</v>
      </c>
      <c r="F73" s="87" t="s">
        <v>704</v>
      </c>
      <c r="G73" s="88" t="s">
        <v>552</v>
      </c>
      <c r="H73" s="87" t="s">
        <v>27</v>
      </c>
      <c r="I73" s="88" t="s">
        <v>26</v>
      </c>
      <c r="J73" s="88" t="s">
        <v>705</v>
      </c>
      <c r="K73" s="91">
        <v>288516772</v>
      </c>
      <c r="L73" s="91">
        <v>23081342</v>
      </c>
      <c r="M73" s="91">
        <v>0</v>
      </c>
      <c r="N73" s="91"/>
      <c r="O73" s="91">
        <v>311598114</v>
      </c>
      <c r="P73" s="91">
        <v>311598114</v>
      </c>
      <c r="Q73" s="87" t="s">
        <v>706</v>
      </c>
      <c r="R73" s="87" t="s">
        <v>707</v>
      </c>
      <c r="S73" s="88" t="s">
        <v>708</v>
      </c>
      <c r="T73" s="88" t="s">
        <v>709</v>
      </c>
      <c r="U73">
        <f t="shared" si="1"/>
        <v>5</v>
      </c>
      <c r="V73" t="s">
        <v>1218</v>
      </c>
    </row>
    <row r="74" spans="1:22" ht="60" x14ac:dyDescent="0.25">
      <c r="A74" s="87" t="s">
        <v>826</v>
      </c>
      <c r="B74" s="87" t="s">
        <v>701</v>
      </c>
      <c r="C74" s="88" t="s">
        <v>702</v>
      </c>
      <c r="D74" s="89">
        <v>73</v>
      </c>
      <c r="E74" s="90" t="s">
        <v>827</v>
      </c>
      <c r="F74" s="87" t="s">
        <v>704</v>
      </c>
      <c r="G74" s="88" t="s">
        <v>552</v>
      </c>
      <c r="H74" s="87" t="s">
        <v>27</v>
      </c>
      <c r="I74" s="88" t="s">
        <v>26</v>
      </c>
      <c r="J74" s="88" t="s">
        <v>705</v>
      </c>
      <c r="K74" s="91">
        <v>207117541</v>
      </c>
      <c r="L74" s="91">
        <v>16569403</v>
      </c>
      <c r="M74" s="91">
        <v>0</v>
      </c>
      <c r="N74" s="91"/>
      <c r="O74" s="91">
        <v>223686944</v>
      </c>
      <c r="P74" s="91">
        <v>223686944</v>
      </c>
      <c r="Q74" s="87" t="s">
        <v>706</v>
      </c>
      <c r="R74" s="87" t="s">
        <v>707</v>
      </c>
      <c r="S74" s="88" t="s">
        <v>708</v>
      </c>
      <c r="T74" s="88" t="s">
        <v>709</v>
      </c>
      <c r="U74">
        <f t="shared" si="1"/>
        <v>5</v>
      </c>
      <c r="V74" t="s">
        <v>1218</v>
      </c>
    </row>
    <row r="75" spans="1:22" ht="60" x14ac:dyDescent="0.25">
      <c r="A75" s="87" t="s">
        <v>828</v>
      </c>
      <c r="B75" s="87" t="s">
        <v>701</v>
      </c>
      <c r="C75" s="88" t="s">
        <v>702</v>
      </c>
      <c r="D75" s="89">
        <v>74</v>
      </c>
      <c r="E75" s="90" t="s">
        <v>829</v>
      </c>
      <c r="F75" s="87" t="s">
        <v>704</v>
      </c>
      <c r="G75" s="88" t="s">
        <v>552</v>
      </c>
      <c r="H75" s="87" t="s">
        <v>27</v>
      </c>
      <c r="I75" s="88" t="s">
        <v>26</v>
      </c>
      <c r="J75" s="88" t="s">
        <v>705</v>
      </c>
      <c r="K75" s="91">
        <v>298240116</v>
      </c>
      <c r="L75" s="91">
        <v>23859209</v>
      </c>
      <c r="M75" s="91">
        <v>0</v>
      </c>
      <c r="N75" s="91"/>
      <c r="O75" s="91">
        <v>322099325</v>
      </c>
      <c r="P75" s="91">
        <v>322099325</v>
      </c>
      <c r="Q75" s="87" t="s">
        <v>706</v>
      </c>
      <c r="R75" s="87" t="s">
        <v>707</v>
      </c>
      <c r="S75" s="88" t="s">
        <v>708</v>
      </c>
      <c r="T75" s="88" t="s">
        <v>709</v>
      </c>
      <c r="U75">
        <f t="shared" si="1"/>
        <v>5</v>
      </c>
      <c r="V75" t="s">
        <v>1225</v>
      </c>
    </row>
    <row r="76" spans="1:22" ht="60" x14ac:dyDescent="0.25">
      <c r="A76" s="87">
        <v>27</v>
      </c>
      <c r="B76" s="87" t="s">
        <v>701</v>
      </c>
      <c r="C76" s="88" t="s">
        <v>702</v>
      </c>
      <c r="D76" s="89">
        <v>75</v>
      </c>
      <c r="E76" s="90" t="s">
        <v>830</v>
      </c>
      <c r="F76" s="87" t="s">
        <v>704</v>
      </c>
      <c r="G76" s="88" t="s">
        <v>552</v>
      </c>
      <c r="H76" s="87" t="s">
        <v>27</v>
      </c>
      <c r="I76" s="88" t="s">
        <v>26</v>
      </c>
      <c r="J76" s="88" t="s">
        <v>705</v>
      </c>
      <c r="K76" s="91">
        <v>285652102</v>
      </c>
      <c r="L76" s="91">
        <v>22852168</v>
      </c>
      <c r="M76" s="91">
        <v>0</v>
      </c>
      <c r="N76" s="91"/>
      <c r="O76" s="91">
        <v>308504270</v>
      </c>
      <c r="P76" s="91">
        <v>308504270</v>
      </c>
      <c r="Q76" s="87" t="s">
        <v>706</v>
      </c>
      <c r="R76" s="87" t="s">
        <v>707</v>
      </c>
      <c r="S76" s="88" t="s">
        <v>708</v>
      </c>
      <c r="T76" s="88" t="s">
        <v>709</v>
      </c>
      <c r="U76">
        <f t="shared" si="1"/>
        <v>5</v>
      </c>
      <c r="V76" t="s">
        <v>1225</v>
      </c>
    </row>
    <row r="77" spans="1:22" ht="60" x14ac:dyDescent="0.25">
      <c r="A77" s="87" t="s">
        <v>831</v>
      </c>
      <c r="B77" s="87" t="s">
        <v>701</v>
      </c>
      <c r="C77" s="88" t="s">
        <v>702</v>
      </c>
      <c r="D77" s="89">
        <v>76</v>
      </c>
      <c r="E77" s="90" t="s">
        <v>832</v>
      </c>
      <c r="F77" s="87" t="s">
        <v>704</v>
      </c>
      <c r="G77" s="88" t="s">
        <v>552</v>
      </c>
      <c r="H77" s="87" t="s">
        <v>27</v>
      </c>
      <c r="I77" s="88" t="s">
        <v>26</v>
      </c>
      <c r="J77" s="88" t="s">
        <v>705</v>
      </c>
      <c r="K77" s="91">
        <v>294870895</v>
      </c>
      <c r="L77" s="91">
        <v>23589672</v>
      </c>
      <c r="M77" s="91">
        <v>0</v>
      </c>
      <c r="N77" s="91"/>
      <c r="O77" s="91">
        <v>318460567</v>
      </c>
      <c r="P77" s="91">
        <v>318460567</v>
      </c>
      <c r="Q77" s="87" t="s">
        <v>706</v>
      </c>
      <c r="R77" s="87" t="s">
        <v>707</v>
      </c>
      <c r="S77" s="88" t="s">
        <v>708</v>
      </c>
      <c r="T77" s="88" t="s">
        <v>709</v>
      </c>
      <c r="U77">
        <f t="shared" si="1"/>
        <v>5</v>
      </c>
    </row>
    <row r="78" spans="1:22" ht="60" x14ac:dyDescent="0.25">
      <c r="A78" s="87" t="s">
        <v>833</v>
      </c>
      <c r="B78" s="87" t="s">
        <v>701</v>
      </c>
      <c r="C78" s="88" t="s">
        <v>702</v>
      </c>
      <c r="D78" s="89">
        <v>77</v>
      </c>
      <c r="E78" s="90" t="s">
        <v>834</v>
      </c>
      <c r="F78" s="87" t="s">
        <v>704</v>
      </c>
      <c r="G78" s="88" t="s">
        <v>552</v>
      </c>
      <c r="H78" s="87" t="s">
        <v>27</v>
      </c>
      <c r="I78" s="88" t="s">
        <v>26</v>
      </c>
      <c r="J78" s="88" t="s">
        <v>705</v>
      </c>
      <c r="K78" s="91">
        <v>345243117</v>
      </c>
      <c r="L78" s="91">
        <v>27619449</v>
      </c>
      <c r="M78" s="91">
        <v>0</v>
      </c>
      <c r="N78" s="91"/>
      <c r="O78" s="91">
        <v>372862566</v>
      </c>
      <c r="P78" s="91">
        <v>372862566</v>
      </c>
      <c r="Q78" s="87" t="s">
        <v>706</v>
      </c>
      <c r="R78" s="87" t="s">
        <v>707</v>
      </c>
      <c r="S78" s="88" t="s">
        <v>708</v>
      </c>
      <c r="T78" s="88" t="s">
        <v>709</v>
      </c>
      <c r="U78">
        <f t="shared" si="1"/>
        <v>5</v>
      </c>
    </row>
    <row r="79" spans="1:22" ht="60" x14ac:dyDescent="0.25">
      <c r="A79" s="87">
        <v>28</v>
      </c>
      <c r="B79" s="87" t="s">
        <v>701</v>
      </c>
      <c r="C79" s="88" t="s">
        <v>702</v>
      </c>
      <c r="D79" s="89">
        <v>78</v>
      </c>
      <c r="E79" s="90" t="s">
        <v>835</v>
      </c>
      <c r="F79" s="87" t="s">
        <v>704</v>
      </c>
      <c r="G79" s="88" t="s">
        <v>552</v>
      </c>
      <c r="H79" s="87" t="s">
        <v>27</v>
      </c>
      <c r="I79" s="88" t="s">
        <v>26</v>
      </c>
      <c r="J79" s="88" t="s">
        <v>705</v>
      </c>
      <c r="K79" s="91">
        <v>307847215</v>
      </c>
      <c r="L79" s="91">
        <v>24627777</v>
      </c>
      <c r="M79" s="91">
        <v>0</v>
      </c>
      <c r="N79" s="91"/>
      <c r="O79" s="91">
        <v>332474992</v>
      </c>
      <c r="P79" s="91">
        <v>332474992</v>
      </c>
      <c r="Q79" s="87" t="s">
        <v>706</v>
      </c>
      <c r="R79" s="87" t="s">
        <v>707</v>
      </c>
      <c r="S79" s="88" t="s">
        <v>708</v>
      </c>
      <c r="T79" s="88" t="s">
        <v>709</v>
      </c>
      <c r="U79">
        <f t="shared" si="1"/>
        <v>5</v>
      </c>
    </row>
    <row r="80" spans="1:22" ht="60" x14ac:dyDescent="0.25">
      <c r="A80" s="87" t="s">
        <v>836</v>
      </c>
      <c r="B80" s="87" t="s">
        <v>701</v>
      </c>
      <c r="C80" s="88" t="s">
        <v>702</v>
      </c>
      <c r="D80" s="89">
        <v>79</v>
      </c>
      <c r="E80" s="90" t="s">
        <v>837</v>
      </c>
      <c r="F80" s="87" t="s">
        <v>704</v>
      </c>
      <c r="G80" s="88" t="s">
        <v>552</v>
      </c>
      <c r="H80" s="87" t="s">
        <v>27</v>
      </c>
      <c r="I80" s="88" t="s">
        <v>26</v>
      </c>
      <c r="J80" s="88" t="s">
        <v>705</v>
      </c>
      <c r="K80" s="91">
        <v>174112400</v>
      </c>
      <c r="L80" s="91">
        <v>13928992</v>
      </c>
      <c r="M80" s="91">
        <v>0</v>
      </c>
      <c r="N80" s="91"/>
      <c r="O80" s="91">
        <v>188041392</v>
      </c>
      <c r="P80" s="91">
        <v>188041392</v>
      </c>
      <c r="Q80" s="87" t="s">
        <v>706</v>
      </c>
      <c r="R80" s="87" t="s">
        <v>707</v>
      </c>
      <c r="S80" s="88" t="s">
        <v>708</v>
      </c>
      <c r="T80" s="88" t="s">
        <v>709</v>
      </c>
      <c r="U80">
        <f t="shared" si="1"/>
        <v>5</v>
      </c>
      <c r="V80" s="54" t="s">
        <v>573</v>
      </c>
    </row>
    <row r="81" spans="1:21" ht="60" x14ac:dyDescent="0.25">
      <c r="A81" s="87" t="s">
        <v>838</v>
      </c>
      <c r="B81" s="87" t="s">
        <v>701</v>
      </c>
      <c r="C81" s="88" t="s">
        <v>702</v>
      </c>
      <c r="D81" s="89">
        <v>80</v>
      </c>
      <c r="E81" s="90" t="s">
        <v>837</v>
      </c>
      <c r="F81" s="87" t="s">
        <v>704</v>
      </c>
      <c r="G81" s="88" t="s">
        <v>552</v>
      </c>
      <c r="H81" s="87" t="s">
        <v>27</v>
      </c>
      <c r="I81" s="88" t="s">
        <v>26</v>
      </c>
      <c r="J81" s="88" t="s">
        <v>705</v>
      </c>
      <c r="K81" s="91">
        <v>384081940</v>
      </c>
      <c r="L81" s="91">
        <v>30726555</v>
      </c>
      <c r="M81" s="91">
        <v>0</v>
      </c>
      <c r="N81" s="91"/>
      <c r="O81" s="91">
        <v>414808495</v>
      </c>
      <c r="P81" s="91">
        <v>414808495</v>
      </c>
      <c r="Q81" s="87" t="s">
        <v>706</v>
      </c>
      <c r="R81" s="87" t="s">
        <v>707</v>
      </c>
      <c r="S81" s="88" t="s">
        <v>708</v>
      </c>
      <c r="T81" s="88" t="s">
        <v>709</v>
      </c>
      <c r="U81">
        <f t="shared" si="1"/>
        <v>5</v>
      </c>
    </row>
    <row r="82" spans="1:21" ht="60" x14ac:dyDescent="0.25">
      <c r="A82" s="87" t="s">
        <v>839</v>
      </c>
      <c r="B82" s="87" t="s">
        <v>701</v>
      </c>
      <c r="C82" s="88" t="s">
        <v>702</v>
      </c>
      <c r="D82" s="89">
        <v>81</v>
      </c>
      <c r="E82" s="90" t="s">
        <v>840</v>
      </c>
      <c r="F82" s="87" t="s">
        <v>704</v>
      </c>
      <c r="G82" s="88" t="s">
        <v>552</v>
      </c>
      <c r="H82" s="87" t="s">
        <v>27</v>
      </c>
      <c r="I82" s="88" t="s">
        <v>26</v>
      </c>
      <c r="J82" s="88" t="s">
        <v>705</v>
      </c>
      <c r="K82" s="91">
        <v>289555732</v>
      </c>
      <c r="L82" s="91">
        <v>23164459</v>
      </c>
      <c r="M82" s="91">
        <v>0</v>
      </c>
      <c r="N82" s="91"/>
      <c r="O82" s="91">
        <v>312720191</v>
      </c>
      <c r="P82" s="91">
        <v>312720191</v>
      </c>
      <c r="Q82" s="87" t="s">
        <v>706</v>
      </c>
      <c r="R82" s="87" t="s">
        <v>707</v>
      </c>
      <c r="S82" s="88" t="s">
        <v>708</v>
      </c>
      <c r="T82" s="88" t="s">
        <v>709</v>
      </c>
      <c r="U82">
        <f t="shared" si="1"/>
        <v>6</v>
      </c>
    </row>
    <row r="83" spans="1:21" ht="60" x14ac:dyDescent="0.25">
      <c r="A83" s="87" t="s">
        <v>841</v>
      </c>
      <c r="B83" s="87" t="s">
        <v>701</v>
      </c>
      <c r="C83" s="88" t="s">
        <v>702</v>
      </c>
      <c r="D83" s="89">
        <v>82</v>
      </c>
      <c r="E83" s="90" t="s">
        <v>842</v>
      </c>
      <c r="F83" s="87" t="s">
        <v>704</v>
      </c>
      <c r="G83" s="88" t="s">
        <v>552</v>
      </c>
      <c r="H83" s="87" t="s">
        <v>27</v>
      </c>
      <c r="I83" s="88" t="s">
        <v>26</v>
      </c>
      <c r="J83" s="88" t="s">
        <v>705</v>
      </c>
      <c r="K83" s="91">
        <v>315876724</v>
      </c>
      <c r="L83" s="91">
        <v>25270138</v>
      </c>
      <c r="M83" s="91">
        <v>0</v>
      </c>
      <c r="N83" s="91"/>
      <c r="O83" s="91">
        <v>341146862</v>
      </c>
      <c r="P83" s="91">
        <v>341146862</v>
      </c>
      <c r="Q83" s="87" t="s">
        <v>706</v>
      </c>
      <c r="R83" s="87" t="s">
        <v>707</v>
      </c>
      <c r="S83" s="88" t="s">
        <v>708</v>
      </c>
      <c r="T83" s="88" t="s">
        <v>709</v>
      </c>
      <c r="U83">
        <f t="shared" si="1"/>
        <v>6</v>
      </c>
    </row>
    <row r="84" spans="1:21" ht="60" x14ac:dyDescent="0.25">
      <c r="A84" s="87">
        <v>30</v>
      </c>
      <c r="B84" s="87" t="s">
        <v>701</v>
      </c>
      <c r="C84" s="88" t="s">
        <v>702</v>
      </c>
      <c r="D84" s="89">
        <v>83</v>
      </c>
      <c r="E84" s="90" t="s">
        <v>843</v>
      </c>
      <c r="F84" s="87" t="s">
        <v>704</v>
      </c>
      <c r="G84" s="88" t="s">
        <v>552</v>
      </c>
      <c r="H84" s="87" t="s">
        <v>27</v>
      </c>
      <c r="I84" s="88" t="s">
        <v>26</v>
      </c>
      <c r="J84" s="88" t="s">
        <v>705</v>
      </c>
      <c r="K84" s="91">
        <v>108373324</v>
      </c>
      <c r="L84" s="91">
        <v>8669866</v>
      </c>
      <c r="M84" s="91">
        <v>0</v>
      </c>
      <c r="N84" s="91"/>
      <c r="O84" s="91">
        <v>117043190</v>
      </c>
      <c r="P84" s="91">
        <v>117043190</v>
      </c>
      <c r="Q84" s="87" t="s">
        <v>706</v>
      </c>
      <c r="R84" s="87" t="s">
        <v>707</v>
      </c>
      <c r="S84" s="88" t="s">
        <v>708</v>
      </c>
      <c r="T84" s="88" t="s">
        <v>709</v>
      </c>
      <c r="U84">
        <f t="shared" si="1"/>
        <v>6</v>
      </c>
    </row>
    <row r="85" spans="1:21" ht="60" x14ac:dyDescent="0.25">
      <c r="A85" s="87" t="s">
        <v>844</v>
      </c>
      <c r="B85" s="87" t="s">
        <v>701</v>
      </c>
      <c r="C85" s="88" t="s">
        <v>702</v>
      </c>
      <c r="D85" s="89">
        <v>84</v>
      </c>
      <c r="E85" s="90" t="s">
        <v>845</v>
      </c>
      <c r="F85" s="87" t="s">
        <v>704</v>
      </c>
      <c r="G85" s="88" t="s">
        <v>552</v>
      </c>
      <c r="H85" s="87" t="s">
        <v>27</v>
      </c>
      <c r="I85" s="88" t="s">
        <v>26</v>
      </c>
      <c r="J85" s="88" t="s">
        <v>705</v>
      </c>
      <c r="K85" s="91">
        <v>319599322</v>
      </c>
      <c r="L85" s="91">
        <v>25567946</v>
      </c>
      <c r="M85" s="91">
        <v>0</v>
      </c>
      <c r="N85" s="91"/>
      <c r="O85" s="91">
        <v>345167268</v>
      </c>
      <c r="P85" s="91">
        <v>345167268</v>
      </c>
      <c r="Q85" s="87" t="s">
        <v>706</v>
      </c>
      <c r="R85" s="87" t="s">
        <v>707</v>
      </c>
      <c r="S85" s="88" t="s">
        <v>708</v>
      </c>
      <c r="T85" s="88" t="s">
        <v>709</v>
      </c>
      <c r="U85">
        <f t="shared" si="1"/>
        <v>6</v>
      </c>
    </row>
    <row r="86" spans="1:21" ht="60" x14ac:dyDescent="0.25">
      <c r="A86" s="87" t="s">
        <v>846</v>
      </c>
      <c r="B86" s="87" t="s">
        <v>701</v>
      </c>
      <c r="C86" s="88" t="s">
        <v>702</v>
      </c>
      <c r="D86" s="89">
        <v>85</v>
      </c>
      <c r="E86" s="90" t="s">
        <v>847</v>
      </c>
      <c r="F86" s="87" t="s">
        <v>704</v>
      </c>
      <c r="G86" s="88" t="s">
        <v>552</v>
      </c>
      <c r="H86" s="87" t="s">
        <v>27</v>
      </c>
      <c r="I86" s="88" t="s">
        <v>26</v>
      </c>
      <c r="J86" s="88" t="s">
        <v>705</v>
      </c>
      <c r="K86" s="91">
        <v>358825786</v>
      </c>
      <c r="L86" s="91">
        <v>28706063</v>
      </c>
      <c r="M86" s="91">
        <v>0</v>
      </c>
      <c r="N86" s="91"/>
      <c r="O86" s="91">
        <v>387531849</v>
      </c>
      <c r="P86" s="91">
        <v>387531849</v>
      </c>
      <c r="Q86" s="87" t="s">
        <v>706</v>
      </c>
      <c r="R86" s="87" t="s">
        <v>707</v>
      </c>
      <c r="S86" s="88" t="s">
        <v>708</v>
      </c>
      <c r="T86" s="88" t="s">
        <v>709</v>
      </c>
      <c r="U86">
        <f t="shared" si="1"/>
        <v>6</v>
      </c>
    </row>
    <row r="87" spans="1:21" ht="60" x14ac:dyDescent="0.25">
      <c r="A87" s="87">
        <v>31</v>
      </c>
      <c r="B87" s="87" t="s">
        <v>701</v>
      </c>
      <c r="C87" s="88" t="s">
        <v>702</v>
      </c>
      <c r="D87" s="89">
        <v>86</v>
      </c>
      <c r="E87" s="90" t="s">
        <v>848</v>
      </c>
      <c r="F87" s="87" t="s">
        <v>704</v>
      </c>
      <c r="G87" s="88" t="s">
        <v>552</v>
      </c>
      <c r="H87" s="87" t="s">
        <v>27</v>
      </c>
      <c r="I87" s="88" t="s">
        <v>26</v>
      </c>
      <c r="J87" s="88" t="s">
        <v>705</v>
      </c>
      <c r="K87" s="91">
        <v>356383939</v>
      </c>
      <c r="L87" s="91">
        <v>28510715</v>
      </c>
      <c r="M87" s="91">
        <v>0</v>
      </c>
      <c r="N87" s="91"/>
      <c r="O87" s="91">
        <v>384894654</v>
      </c>
      <c r="P87" s="91">
        <v>384894654</v>
      </c>
      <c r="Q87" s="87" t="s">
        <v>706</v>
      </c>
      <c r="R87" s="87" t="s">
        <v>707</v>
      </c>
      <c r="S87" s="88" t="s">
        <v>708</v>
      </c>
      <c r="T87" s="88" t="s">
        <v>709</v>
      </c>
      <c r="U87">
        <f t="shared" si="1"/>
        <v>6</v>
      </c>
    </row>
    <row r="88" spans="1:21" ht="60" x14ac:dyDescent="0.25">
      <c r="A88" s="87" t="s">
        <v>849</v>
      </c>
      <c r="B88" s="87" t="s">
        <v>701</v>
      </c>
      <c r="C88" s="88" t="s">
        <v>702</v>
      </c>
      <c r="D88" s="89">
        <v>87</v>
      </c>
      <c r="E88" s="90" t="s">
        <v>850</v>
      </c>
      <c r="F88" s="87" t="s">
        <v>704</v>
      </c>
      <c r="G88" s="88" t="s">
        <v>552</v>
      </c>
      <c r="H88" s="87" t="s">
        <v>27</v>
      </c>
      <c r="I88" s="88" t="s">
        <v>26</v>
      </c>
      <c r="J88" s="88" t="s">
        <v>705</v>
      </c>
      <c r="K88" s="91">
        <v>377065670</v>
      </c>
      <c r="L88" s="91">
        <v>30165254</v>
      </c>
      <c r="M88" s="91">
        <v>0</v>
      </c>
      <c r="N88" s="91"/>
      <c r="O88" s="91">
        <v>407230924</v>
      </c>
      <c r="P88" s="91">
        <v>407230924</v>
      </c>
      <c r="Q88" s="87" t="s">
        <v>706</v>
      </c>
      <c r="R88" s="87" t="s">
        <v>707</v>
      </c>
      <c r="S88" s="88" t="s">
        <v>708</v>
      </c>
      <c r="T88" s="88" t="s">
        <v>709</v>
      </c>
      <c r="U88">
        <f t="shared" si="1"/>
        <v>6</v>
      </c>
    </row>
    <row r="89" spans="1:21" ht="60" x14ac:dyDescent="0.25">
      <c r="A89" s="87" t="s">
        <v>851</v>
      </c>
      <c r="B89" s="87" t="s">
        <v>701</v>
      </c>
      <c r="C89" s="88" t="s">
        <v>702</v>
      </c>
      <c r="D89" s="89">
        <v>88</v>
      </c>
      <c r="E89" s="90" t="s">
        <v>852</v>
      </c>
      <c r="F89" s="87" t="s">
        <v>704</v>
      </c>
      <c r="G89" s="88" t="s">
        <v>552</v>
      </c>
      <c r="H89" s="87" t="s">
        <v>27</v>
      </c>
      <c r="I89" s="88" t="s">
        <v>26</v>
      </c>
      <c r="J89" s="88" t="s">
        <v>705</v>
      </c>
      <c r="K89" s="91">
        <v>190898641</v>
      </c>
      <c r="L89" s="91">
        <v>15271891</v>
      </c>
      <c r="M89" s="91">
        <v>0</v>
      </c>
      <c r="N89" s="91"/>
      <c r="O89" s="91">
        <v>206170532</v>
      </c>
      <c r="P89" s="91">
        <v>206170532</v>
      </c>
      <c r="Q89" s="87" t="s">
        <v>706</v>
      </c>
      <c r="R89" s="87" t="s">
        <v>707</v>
      </c>
      <c r="S89" s="88" t="s">
        <v>708</v>
      </c>
      <c r="T89" s="88" t="s">
        <v>709</v>
      </c>
      <c r="U89">
        <f t="shared" si="1"/>
        <v>6</v>
      </c>
    </row>
    <row r="90" spans="1:21" ht="60" x14ac:dyDescent="0.25">
      <c r="A90" s="87">
        <v>32</v>
      </c>
      <c r="B90" s="87" t="s">
        <v>701</v>
      </c>
      <c r="C90" s="88" t="s">
        <v>702</v>
      </c>
      <c r="D90" s="89">
        <v>89</v>
      </c>
      <c r="E90" s="90" t="s">
        <v>853</v>
      </c>
      <c r="F90" s="87" t="s">
        <v>704</v>
      </c>
      <c r="G90" s="88" t="s">
        <v>552</v>
      </c>
      <c r="H90" s="87" t="s">
        <v>27</v>
      </c>
      <c r="I90" s="88" t="s">
        <v>26</v>
      </c>
      <c r="J90" s="88" t="s">
        <v>705</v>
      </c>
      <c r="K90" s="91">
        <v>470187808</v>
      </c>
      <c r="L90" s="91">
        <v>37615025</v>
      </c>
      <c r="M90" s="91">
        <v>0</v>
      </c>
      <c r="N90" s="91"/>
      <c r="O90" s="91">
        <v>507802833</v>
      </c>
      <c r="P90" s="91">
        <v>507802833</v>
      </c>
      <c r="Q90" s="87" t="s">
        <v>706</v>
      </c>
      <c r="R90" s="87" t="s">
        <v>707</v>
      </c>
      <c r="S90" s="88" t="s">
        <v>708</v>
      </c>
      <c r="T90" s="88" t="s">
        <v>709</v>
      </c>
      <c r="U90">
        <f t="shared" si="1"/>
        <v>6</v>
      </c>
    </row>
    <row r="91" spans="1:21" ht="60" x14ac:dyDescent="0.25">
      <c r="A91" s="87" t="s">
        <v>854</v>
      </c>
      <c r="B91" s="87" t="s">
        <v>701</v>
      </c>
      <c r="C91" s="88" t="s">
        <v>702</v>
      </c>
      <c r="D91" s="89">
        <v>90</v>
      </c>
      <c r="E91" s="90" t="s">
        <v>855</v>
      </c>
      <c r="F91" s="87" t="s">
        <v>704</v>
      </c>
      <c r="G91" s="88" t="s">
        <v>552</v>
      </c>
      <c r="H91" s="87" t="s">
        <v>27</v>
      </c>
      <c r="I91" s="88" t="s">
        <v>26</v>
      </c>
      <c r="J91" s="88" t="s">
        <v>705</v>
      </c>
      <c r="K91" s="91">
        <v>307032482</v>
      </c>
      <c r="L91" s="91">
        <v>24562599</v>
      </c>
      <c r="M91" s="91">
        <v>0</v>
      </c>
      <c r="N91" s="91"/>
      <c r="O91" s="91">
        <v>331595081</v>
      </c>
      <c r="P91" s="91">
        <v>331595081</v>
      </c>
      <c r="Q91" s="87" t="s">
        <v>706</v>
      </c>
      <c r="R91" s="87" t="s">
        <v>707</v>
      </c>
      <c r="S91" s="88" t="s">
        <v>708</v>
      </c>
      <c r="T91" s="88" t="s">
        <v>709</v>
      </c>
      <c r="U91">
        <f t="shared" si="1"/>
        <v>6</v>
      </c>
    </row>
    <row r="92" spans="1:21" ht="60" x14ac:dyDescent="0.25">
      <c r="A92" s="87" t="s">
        <v>856</v>
      </c>
      <c r="B92" s="87" t="s">
        <v>701</v>
      </c>
      <c r="C92" s="88" t="s">
        <v>702</v>
      </c>
      <c r="D92" s="89">
        <v>91</v>
      </c>
      <c r="E92" s="90" t="s">
        <v>855</v>
      </c>
      <c r="F92" s="87" t="s">
        <v>704</v>
      </c>
      <c r="G92" s="88" t="s">
        <v>552</v>
      </c>
      <c r="H92" s="87" t="s">
        <v>27</v>
      </c>
      <c r="I92" s="88" t="s">
        <v>26</v>
      </c>
      <c r="J92" s="88" t="s">
        <v>705</v>
      </c>
      <c r="K92" s="91">
        <v>338281904</v>
      </c>
      <c r="L92" s="91">
        <v>27062552</v>
      </c>
      <c r="M92" s="91">
        <v>0</v>
      </c>
      <c r="N92" s="91"/>
      <c r="O92" s="91">
        <v>365344456</v>
      </c>
      <c r="P92" s="91">
        <v>365344456</v>
      </c>
      <c r="Q92" s="87" t="s">
        <v>706</v>
      </c>
      <c r="R92" s="87" t="s">
        <v>707</v>
      </c>
      <c r="S92" s="88" t="s">
        <v>708</v>
      </c>
      <c r="T92" s="88" t="s">
        <v>709</v>
      </c>
      <c r="U92">
        <f t="shared" si="1"/>
        <v>6</v>
      </c>
    </row>
    <row r="93" spans="1:21" ht="60" x14ac:dyDescent="0.25">
      <c r="A93" s="87">
        <v>33</v>
      </c>
      <c r="B93" s="87" t="s">
        <v>701</v>
      </c>
      <c r="C93" s="88" t="s">
        <v>702</v>
      </c>
      <c r="D93" s="89">
        <v>92</v>
      </c>
      <c r="E93" s="90" t="s">
        <v>857</v>
      </c>
      <c r="F93" s="87" t="s">
        <v>704</v>
      </c>
      <c r="G93" s="88" t="s">
        <v>552</v>
      </c>
      <c r="H93" s="87" t="s">
        <v>27</v>
      </c>
      <c r="I93" s="88" t="s">
        <v>26</v>
      </c>
      <c r="J93" s="88" t="s">
        <v>705</v>
      </c>
      <c r="K93" s="91">
        <v>386770503</v>
      </c>
      <c r="L93" s="91">
        <v>30941640</v>
      </c>
      <c r="M93" s="91">
        <v>0</v>
      </c>
      <c r="N93" s="91"/>
      <c r="O93" s="91">
        <v>417712143</v>
      </c>
      <c r="P93" s="91">
        <v>417712143</v>
      </c>
      <c r="Q93" s="87" t="s">
        <v>706</v>
      </c>
      <c r="R93" s="87" t="s">
        <v>707</v>
      </c>
      <c r="S93" s="88" t="s">
        <v>708</v>
      </c>
      <c r="T93" s="88" t="s">
        <v>709</v>
      </c>
      <c r="U93">
        <f t="shared" si="1"/>
        <v>6</v>
      </c>
    </row>
    <row r="94" spans="1:21" ht="60" x14ac:dyDescent="0.25">
      <c r="A94" s="87" t="s">
        <v>858</v>
      </c>
      <c r="B94" s="87" t="s">
        <v>701</v>
      </c>
      <c r="C94" s="88" t="s">
        <v>702</v>
      </c>
      <c r="D94" s="89">
        <v>93</v>
      </c>
      <c r="E94" s="90" t="s">
        <v>859</v>
      </c>
      <c r="F94" s="87" t="s">
        <v>704</v>
      </c>
      <c r="G94" s="88" t="s">
        <v>552</v>
      </c>
      <c r="H94" s="87" t="s">
        <v>27</v>
      </c>
      <c r="I94" s="88" t="s">
        <v>26</v>
      </c>
      <c r="J94" s="88" t="s">
        <v>705</v>
      </c>
      <c r="K94" s="91">
        <v>463406460</v>
      </c>
      <c r="L94" s="91">
        <v>37072517</v>
      </c>
      <c r="M94" s="91">
        <v>0</v>
      </c>
      <c r="N94" s="91"/>
      <c r="O94" s="91">
        <v>500478977</v>
      </c>
      <c r="P94" s="91">
        <v>500478977</v>
      </c>
      <c r="Q94" s="87" t="s">
        <v>706</v>
      </c>
      <c r="R94" s="87" t="s">
        <v>707</v>
      </c>
      <c r="S94" s="88" t="s">
        <v>708</v>
      </c>
      <c r="T94" s="88" t="s">
        <v>709</v>
      </c>
      <c r="U94">
        <f t="shared" si="1"/>
        <v>6</v>
      </c>
    </row>
    <row r="95" spans="1:21" ht="60" x14ac:dyDescent="0.25">
      <c r="A95" s="87" t="s">
        <v>860</v>
      </c>
      <c r="B95" s="87" t="s">
        <v>701</v>
      </c>
      <c r="C95" s="88" t="s">
        <v>702</v>
      </c>
      <c r="D95" s="89">
        <v>94</v>
      </c>
      <c r="E95" s="90" t="s">
        <v>861</v>
      </c>
      <c r="F95" s="87" t="s">
        <v>704</v>
      </c>
      <c r="G95" s="88" t="s">
        <v>552</v>
      </c>
      <c r="H95" s="87" t="s">
        <v>27</v>
      </c>
      <c r="I95" s="88" t="s">
        <v>26</v>
      </c>
      <c r="J95" s="88" t="s">
        <v>705</v>
      </c>
      <c r="K95" s="91">
        <v>393790162</v>
      </c>
      <c r="L95" s="91">
        <v>31503213</v>
      </c>
      <c r="M95" s="91">
        <v>0</v>
      </c>
      <c r="N95" s="91"/>
      <c r="O95" s="91">
        <v>425293375</v>
      </c>
      <c r="P95" s="91">
        <v>425293375</v>
      </c>
      <c r="Q95" s="87" t="s">
        <v>706</v>
      </c>
      <c r="R95" s="87" t="s">
        <v>707</v>
      </c>
      <c r="S95" s="88" t="s">
        <v>708</v>
      </c>
      <c r="T95" s="88" t="s">
        <v>709</v>
      </c>
      <c r="U95">
        <f t="shared" si="1"/>
        <v>6</v>
      </c>
    </row>
    <row r="96" spans="1:21" ht="60" x14ac:dyDescent="0.25">
      <c r="A96" s="87">
        <v>34</v>
      </c>
      <c r="B96" s="87" t="s">
        <v>701</v>
      </c>
      <c r="C96" s="88" t="s">
        <v>702</v>
      </c>
      <c r="D96" s="89">
        <v>95</v>
      </c>
      <c r="E96" s="90" t="s">
        <v>862</v>
      </c>
      <c r="F96" s="87" t="s">
        <v>704</v>
      </c>
      <c r="G96" s="88" t="s">
        <v>552</v>
      </c>
      <c r="H96" s="87" t="s">
        <v>27</v>
      </c>
      <c r="I96" s="88" t="s">
        <v>26</v>
      </c>
      <c r="J96" s="88" t="s">
        <v>705</v>
      </c>
      <c r="K96" s="91">
        <v>335689898</v>
      </c>
      <c r="L96" s="91">
        <v>26855192</v>
      </c>
      <c r="M96" s="91">
        <v>0</v>
      </c>
      <c r="N96" s="91"/>
      <c r="O96" s="91">
        <v>362545090</v>
      </c>
      <c r="P96" s="91">
        <v>362545090</v>
      </c>
      <c r="Q96" s="87" t="s">
        <v>706</v>
      </c>
      <c r="R96" s="87" t="s">
        <v>707</v>
      </c>
      <c r="S96" s="88" t="s">
        <v>708</v>
      </c>
      <c r="T96" s="88" t="s">
        <v>709</v>
      </c>
      <c r="U96">
        <f t="shared" si="1"/>
        <v>6</v>
      </c>
    </row>
    <row r="97" spans="1:21" ht="60" x14ac:dyDescent="0.25">
      <c r="A97" s="87" t="s">
        <v>863</v>
      </c>
      <c r="B97" s="87" t="s">
        <v>701</v>
      </c>
      <c r="C97" s="88" t="s">
        <v>702</v>
      </c>
      <c r="D97" s="89">
        <v>96</v>
      </c>
      <c r="E97" s="90" t="s">
        <v>864</v>
      </c>
      <c r="F97" s="87" t="s">
        <v>704</v>
      </c>
      <c r="G97" s="88" t="s">
        <v>552</v>
      </c>
      <c r="H97" s="87" t="s">
        <v>27</v>
      </c>
      <c r="I97" s="88" t="s">
        <v>26</v>
      </c>
      <c r="J97" s="88" t="s">
        <v>705</v>
      </c>
      <c r="K97" s="91">
        <v>494760388</v>
      </c>
      <c r="L97" s="91">
        <v>39580831</v>
      </c>
      <c r="M97" s="91">
        <v>0</v>
      </c>
      <c r="N97" s="91"/>
      <c r="O97" s="91">
        <v>534341219</v>
      </c>
      <c r="P97" s="91">
        <v>534341219</v>
      </c>
      <c r="Q97" s="87" t="s">
        <v>706</v>
      </c>
      <c r="R97" s="87" t="s">
        <v>707</v>
      </c>
      <c r="S97" s="88" t="s">
        <v>708</v>
      </c>
      <c r="T97" s="88" t="s">
        <v>709</v>
      </c>
      <c r="U97">
        <f t="shared" si="1"/>
        <v>6</v>
      </c>
    </row>
    <row r="98" spans="1:21" ht="60" x14ac:dyDescent="0.25">
      <c r="A98" s="87" t="s">
        <v>865</v>
      </c>
      <c r="B98" s="87" t="s">
        <v>701</v>
      </c>
      <c r="C98" s="88" t="s">
        <v>702</v>
      </c>
      <c r="D98" s="89">
        <v>97</v>
      </c>
      <c r="E98" s="90" t="s">
        <v>866</v>
      </c>
      <c r="F98" s="87" t="s">
        <v>704</v>
      </c>
      <c r="G98" s="88" t="s">
        <v>552</v>
      </c>
      <c r="H98" s="87" t="s">
        <v>27</v>
      </c>
      <c r="I98" s="88" t="s">
        <v>26</v>
      </c>
      <c r="J98" s="88" t="s">
        <v>705</v>
      </c>
      <c r="K98" s="91">
        <v>251625177</v>
      </c>
      <c r="L98" s="91">
        <v>20130014</v>
      </c>
      <c r="M98" s="91">
        <v>0</v>
      </c>
      <c r="N98" s="91"/>
      <c r="O98" s="91">
        <v>271755191</v>
      </c>
      <c r="P98" s="91">
        <v>271755191</v>
      </c>
      <c r="Q98" s="87" t="s">
        <v>706</v>
      </c>
      <c r="R98" s="87" t="s">
        <v>707</v>
      </c>
      <c r="S98" s="88" t="s">
        <v>708</v>
      </c>
      <c r="T98" s="88" t="s">
        <v>709</v>
      </c>
      <c r="U98">
        <f t="shared" si="1"/>
        <v>6</v>
      </c>
    </row>
    <row r="99" spans="1:21" ht="60" x14ac:dyDescent="0.25">
      <c r="A99" s="87">
        <v>35</v>
      </c>
      <c r="B99" s="87" t="s">
        <v>701</v>
      </c>
      <c r="C99" s="88" t="s">
        <v>702</v>
      </c>
      <c r="D99" s="89">
        <v>98</v>
      </c>
      <c r="E99" s="90" t="s">
        <v>867</v>
      </c>
      <c r="F99" s="87" t="s">
        <v>704</v>
      </c>
      <c r="G99" s="88" t="s">
        <v>552</v>
      </c>
      <c r="H99" s="87" t="s">
        <v>27</v>
      </c>
      <c r="I99" s="88" t="s">
        <v>26</v>
      </c>
      <c r="J99" s="88" t="s">
        <v>705</v>
      </c>
      <c r="K99" s="91">
        <v>363623845</v>
      </c>
      <c r="L99" s="91">
        <v>29089908</v>
      </c>
      <c r="M99" s="91">
        <v>0</v>
      </c>
      <c r="N99" s="91"/>
      <c r="O99" s="91">
        <v>392713753</v>
      </c>
      <c r="P99" s="91">
        <v>392713753</v>
      </c>
      <c r="Q99" s="87" t="s">
        <v>706</v>
      </c>
      <c r="R99" s="87" t="s">
        <v>707</v>
      </c>
      <c r="S99" s="88" t="s">
        <v>708</v>
      </c>
      <c r="T99" s="88" t="s">
        <v>709</v>
      </c>
      <c r="U99">
        <f t="shared" si="1"/>
        <v>6</v>
      </c>
    </row>
    <row r="100" spans="1:21" ht="60" x14ac:dyDescent="0.25">
      <c r="A100" s="87" t="s">
        <v>868</v>
      </c>
      <c r="B100" s="87" t="s">
        <v>701</v>
      </c>
      <c r="C100" s="88" t="s">
        <v>702</v>
      </c>
      <c r="D100" s="89">
        <v>99</v>
      </c>
      <c r="E100" s="90" t="s">
        <v>869</v>
      </c>
      <c r="F100" s="87" t="s">
        <v>704</v>
      </c>
      <c r="G100" s="88" t="s">
        <v>552</v>
      </c>
      <c r="H100" s="87" t="s">
        <v>27</v>
      </c>
      <c r="I100" s="88" t="s">
        <v>26</v>
      </c>
      <c r="J100" s="88" t="s">
        <v>705</v>
      </c>
      <c r="K100" s="91">
        <v>368235301</v>
      </c>
      <c r="L100" s="91">
        <v>29458824</v>
      </c>
      <c r="M100" s="91">
        <v>0</v>
      </c>
      <c r="N100" s="91"/>
      <c r="O100" s="91">
        <v>397694125</v>
      </c>
      <c r="P100" s="91">
        <v>397694125</v>
      </c>
      <c r="Q100" s="87" t="s">
        <v>706</v>
      </c>
      <c r="R100" s="87" t="s">
        <v>707</v>
      </c>
      <c r="S100" s="88" t="s">
        <v>708</v>
      </c>
      <c r="T100" s="88" t="s">
        <v>709</v>
      </c>
      <c r="U100">
        <f t="shared" si="1"/>
        <v>6</v>
      </c>
    </row>
    <row r="101" spans="1:21" ht="60" x14ac:dyDescent="0.25">
      <c r="A101" s="87">
        <v>29</v>
      </c>
      <c r="B101" s="87" t="s">
        <v>701</v>
      </c>
      <c r="C101" s="88" t="s">
        <v>702</v>
      </c>
      <c r="D101" s="89">
        <v>100</v>
      </c>
      <c r="E101" s="90" t="s">
        <v>870</v>
      </c>
      <c r="F101" s="87" t="s">
        <v>704</v>
      </c>
      <c r="G101" s="88" t="s">
        <v>552</v>
      </c>
      <c r="H101" s="87" t="s">
        <v>27</v>
      </c>
      <c r="I101" s="88" t="s">
        <v>26</v>
      </c>
      <c r="J101" s="88" t="s">
        <v>705</v>
      </c>
      <c r="K101" s="91">
        <v>287565670</v>
      </c>
      <c r="L101" s="91">
        <v>23005254</v>
      </c>
      <c r="M101" s="91">
        <v>0</v>
      </c>
      <c r="N101" s="91"/>
      <c r="O101" s="91">
        <v>310570924</v>
      </c>
      <c r="P101" s="91">
        <v>310570924</v>
      </c>
      <c r="Q101" s="87" t="s">
        <v>706</v>
      </c>
      <c r="R101" s="87" t="s">
        <v>707</v>
      </c>
      <c r="S101" s="88" t="s">
        <v>708</v>
      </c>
      <c r="T101" s="88" t="s">
        <v>709</v>
      </c>
      <c r="U101">
        <f t="shared" si="1"/>
        <v>6</v>
      </c>
    </row>
    <row r="102" spans="1:21" ht="45" x14ac:dyDescent="0.25">
      <c r="A102" s="87" t="s">
        <v>871</v>
      </c>
      <c r="B102" s="92" t="s">
        <v>701</v>
      </c>
      <c r="C102" s="93" t="s">
        <v>702</v>
      </c>
      <c r="D102" s="94">
        <v>101</v>
      </c>
      <c r="E102" s="95" t="s">
        <v>872</v>
      </c>
      <c r="F102" s="92" t="s">
        <v>704</v>
      </c>
      <c r="G102" s="93" t="s">
        <v>552</v>
      </c>
      <c r="H102" s="92" t="s">
        <v>27</v>
      </c>
      <c r="I102" s="93" t="s">
        <v>26</v>
      </c>
      <c r="J102" s="93" t="s">
        <v>873</v>
      </c>
      <c r="K102" s="96">
        <v>335929230</v>
      </c>
      <c r="L102" s="96">
        <v>26874338</v>
      </c>
      <c r="M102" s="96">
        <v>0</v>
      </c>
      <c r="N102" s="96"/>
      <c r="O102" s="96">
        <v>362803568</v>
      </c>
      <c r="P102" s="96">
        <v>362803568</v>
      </c>
      <c r="Q102" s="92" t="s">
        <v>706</v>
      </c>
      <c r="R102" s="92" t="s">
        <v>707</v>
      </c>
      <c r="S102" s="93" t="s">
        <v>708</v>
      </c>
      <c r="T102" s="93" t="s">
        <v>709</v>
      </c>
      <c r="U102">
        <f t="shared" si="1"/>
        <v>7</v>
      </c>
    </row>
    <row r="103" spans="1:21" ht="45" x14ac:dyDescent="0.25">
      <c r="A103" s="87">
        <v>36</v>
      </c>
      <c r="B103" s="92" t="s">
        <v>701</v>
      </c>
      <c r="C103" s="93" t="s">
        <v>702</v>
      </c>
      <c r="D103" s="94">
        <v>102</v>
      </c>
      <c r="E103" s="95" t="s">
        <v>874</v>
      </c>
      <c r="F103" s="92" t="s">
        <v>704</v>
      </c>
      <c r="G103" s="93" t="s">
        <v>552</v>
      </c>
      <c r="H103" s="92" t="s">
        <v>27</v>
      </c>
      <c r="I103" s="93" t="s">
        <v>26</v>
      </c>
      <c r="J103" s="93" t="s">
        <v>873</v>
      </c>
      <c r="K103" s="96">
        <v>168959771</v>
      </c>
      <c r="L103" s="96">
        <v>13516782</v>
      </c>
      <c r="M103" s="96">
        <v>0</v>
      </c>
      <c r="N103" s="96"/>
      <c r="O103" s="96">
        <v>182476553</v>
      </c>
      <c r="P103" s="96">
        <v>182476553</v>
      </c>
      <c r="Q103" s="92" t="s">
        <v>706</v>
      </c>
      <c r="R103" s="92" t="s">
        <v>707</v>
      </c>
      <c r="S103" s="93" t="s">
        <v>708</v>
      </c>
      <c r="T103" s="93" t="s">
        <v>709</v>
      </c>
      <c r="U103">
        <f t="shared" si="1"/>
        <v>7</v>
      </c>
    </row>
    <row r="104" spans="1:21" ht="45" x14ac:dyDescent="0.25">
      <c r="A104" s="87" t="s">
        <v>875</v>
      </c>
      <c r="B104" s="92" t="s">
        <v>701</v>
      </c>
      <c r="C104" s="93" t="s">
        <v>702</v>
      </c>
      <c r="D104" s="94">
        <v>103</v>
      </c>
      <c r="E104" s="95" t="s">
        <v>876</v>
      </c>
      <c r="F104" s="92" t="s">
        <v>704</v>
      </c>
      <c r="G104" s="93" t="s">
        <v>552</v>
      </c>
      <c r="H104" s="92" t="s">
        <v>27</v>
      </c>
      <c r="I104" s="93" t="s">
        <v>26</v>
      </c>
      <c r="J104" s="93" t="s">
        <v>873</v>
      </c>
      <c r="K104" s="96">
        <v>338124523</v>
      </c>
      <c r="L104" s="96">
        <v>27049962</v>
      </c>
      <c r="M104" s="96">
        <v>0</v>
      </c>
      <c r="N104" s="96"/>
      <c r="O104" s="96">
        <v>365174485</v>
      </c>
      <c r="P104" s="96">
        <v>365174485</v>
      </c>
      <c r="Q104" s="92" t="s">
        <v>706</v>
      </c>
      <c r="R104" s="92" t="s">
        <v>707</v>
      </c>
      <c r="S104" s="93" t="s">
        <v>708</v>
      </c>
      <c r="T104" s="93" t="s">
        <v>709</v>
      </c>
      <c r="U104">
        <f t="shared" si="1"/>
        <v>7</v>
      </c>
    </row>
    <row r="105" spans="1:21" ht="45" x14ac:dyDescent="0.25">
      <c r="A105" s="87" t="s">
        <v>877</v>
      </c>
      <c r="B105" s="92" t="s">
        <v>701</v>
      </c>
      <c r="C105" s="93" t="s">
        <v>702</v>
      </c>
      <c r="D105" s="94">
        <v>104</v>
      </c>
      <c r="E105" s="95" t="s">
        <v>878</v>
      </c>
      <c r="F105" s="92" t="s">
        <v>704</v>
      </c>
      <c r="G105" s="93" t="s">
        <v>552</v>
      </c>
      <c r="H105" s="92" t="s">
        <v>27</v>
      </c>
      <c r="I105" s="93" t="s">
        <v>26</v>
      </c>
      <c r="J105" s="93" t="s">
        <v>873</v>
      </c>
      <c r="K105" s="96">
        <v>365870794</v>
      </c>
      <c r="L105" s="96">
        <v>29269664</v>
      </c>
      <c r="M105" s="96">
        <v>0</v>
      </c>
      <c r="N105" s="96"/>
      <c r="O105" s="96">
        <v>395140458</v>
      </c>
      <c r="P105" s="96">
        <v>395140458</v>
      </c>
      <c r="Q105" s="92" t="s">
        <v>706</v>
      </c>
      <c r="R105" s="92" t="s">
        <v>707</v>
      </c>
      <c r="S105" s="93" t="s">
        <v>708</v>
      </c>
      <c r="T105" s="93" t="s">
        <v>709</v>
      </c>
      <c r="U105">
        <f t="shared" si="1"/>
        <v>7</v>
      </c>
    </row>
    <row r="106" spans="1:21" ht="45" x14ac:dyDescent="0.25">
      <c r="A106" s="87">
        <v>37</v>
      </c>
      <c r="B106" s="92" t="s">
        <v>701</v>
      </c>
      <c r="C106" s="93" t="s">
        <v>702</v>
      </c>
      <c r="D106" s="94">
        <v>105</v>
      </c>
      <c r="E106" s="95" t="s">
        <v>879</v>
      </c>
      <c r="F106" s="92" t="s">
        <v>704</v>
      </c>
      <c r="G106" s="93" t="s">
        <v>552</v>
      </c>
      <c r="H106" s="92" t="s">
        <v>27</v>
      </c>
      <c r="I106" s="93" t="s">
        <v>26</v>
      </c>
      <c r="J106" s="93" t="s">
        <v>873</v>
      </c>
      <c r="K106" s="96">
        <v>310814153</v>
      </c>
      <c r="L106" s="96">
        <v>24865132</v>
      </c>
      <c r="M106" s="96">
        <v>0</v>
      </c>
      <c r="N106" s="96"/>
      <c r="O106" s="96">
        <v>335679285</v>
      </c>
      <c r="P106" s="96">
        <v>335679285</v>
      </c>
      <c r="Q106" s="92" t="s">
        <v>706</v>
      </c>
      <c r="R106" s="92" t="s">
        <v>707</v>
      </c>
      <c r="S106" s="93" t="s">
        <v>708</v>
      </c>
      <c r="T106" s="93" t="s">
        <v>709</v>
      </c>
      <c r="U106">
        <f t="shared" si="1"/>
        <v>7</v>
      </c>
    </row>
    <row r="107" spans="1:21" ht="45" x14ac:dyDescent="0.25">
      <c r="A107" s="87" t="s">
        <v>880</v>
      </c>
      <c r="B107" s="92" t="s">
        <v>701</v>
      </c>
      <c r="C107" s="93" t="s">
        <v>702</v>
      </c>
      <c r="D107" s="94">
        <v>106</v>
      </c>
      <c r="E107" s="95" t="s">
        <v>881</v>
      </c>
      <c r="F107" s="92" t="s">
        <v>704</v>
      </c>
      <c r="G107" s="93" t="s">
        <v>552</v>
      </c>
      <c r="H107" s="92" t="s">
        <v>27</v>
      </c>
      <c r="I107" s="93" t="s">
        <v>26</v>
      </c>
      <c r="J107" s="93" t="s">
        <v>873</v>
      </c>
      <c r="K107" s="96">
        <v>320126103</v>
      </c>
      <c r="L107" s="96">
        <v>25610088</v>
      </c>
      <c r="M107" s="96">
        <v>0</v>
      </c>
      <c r="N107" s="96"/>
      <c r="O107" s="96">
        <v>345736191</v>
      </c>
      <c r="P107" s="96">
        <v>345736191</v>
      </c>
      <c r="Q107" s="92" t="s">
        <v>706</v>
      </c>
      <c r="R107" s="92" t="s">
        <v>707</v>
      </c>
      <c r="S107" s="93" t="s">
        <v>708</v>
      </c>
      <c r="T107" s="93" t="s">
        <v>709</v>
      </c>
      <c r="U107">
        <f t="shared" si="1"/>
        <v>7</v>
      </c>
    </row>
    <row r="108" spans="1:21" ht="45" x14ac:dyDescent="0.25">
      <c r="A108" s="87" t="s">
        <v>882</v>
      </c>
      <c r="B108" s="92" t="s">
        <v>701</v>
      </c>
      <c r="C108" s="93" t="s">
        <v>702</v>
      </c>
      <c r="D108" s="94">
        <v>107</v>
      </c>
      <c r="E108" s="95" t="s">
        <v>883</v>
      </c>
      <c r="F108" s="92" t="s">
        <v>704</v>
      </c>
      <c r="G108" s="93" t="s">
        <v>552</v>
      </c>
      <c r="H108" s="92" t="s">
        <v>27</v>
      </c>
      <c r="I108" s="93" t="s">
        <v>26</v>
      </c>
      <c r="J108" s="93" t="s">
        <v>873</v>
      </c>
      <c r="K108" s="96">
        <v>80558651</v>
      </c>
      <c r="L108" s="96">
        <v>6444692</v>
      </c>
      <c r="M108" s="96">
        <v>0</v>
      </c>
      <c r="N108" s="96"/>
      <c r="O108" s="96">
        <v>87003343</v>
      </c>
      <c r="P108" s="96">
        <v>87003343</v>
      </c>
      <c r="Q108" s="92" t="s">
        <v>706</v>
      </c>
      <c r="R108" s="92" t="s">
        <v>707</v>
      </c>
      <c r="S108" s="93" t="s">
        <v>708</v>
      </c>
      <c r="T108" s="93" t="s">
        <v>709</v>
      </c>
      <c r="U108">
        <f t="shared" si="1"/>
        <v>7</v>
      </c>
    </row>
    <row r="109" spans="1:21" ht="45" x14ac:dyDescent="0.25">
      <c r="A109" s="87">
        <v>38</v>
      </c>
      <c r="B109" s="92" t="s">
        <v>701</v>
      </c>
      <c r="C109" s="93" t="s">
        <v>702</v>
      </c>
      <c r="D109" s="94">
        <v>108</v>
      </c>
      <c r="E109" s="95" t="s">
        <v>884</v>
      </c>
      <c r="F109" s="92" t="s">
        <v>704</v>
      </c>
      <c r="G109" s="93" t="s">
        <v>552</v>
      </c>
      <c r="H109" s="92" t="s">
        <v>27</v>
      </c>
      <c r="I109" s="93" t="s">
        <v>26</v>
      </c>
      <c r="J109" s="93" t="s">
        <v>873</v>
      </c>
      <c r="K109" s="96">
        <v>85271072</v>
      </c>
      <c r="L109" s="96">
        <v>6821686</v>
      </c>
      <c r="M109" s="96">
        <v>0</v>
      </c>
      <c r="N109" s="96"/>
      <c r="O109" s="96">
        <v>92092758</v>
      </c>
      <c r="P109" s="96">
        <v>92092758</v>
      </c>
      <c r="Q109" s="92" t="s">
        <v>706</v>
      </c>
      <c r="R109" s="92" t="s">
        <v>707</v>
      </c>
      <c r="S109" s="93" t="s">
        <v>708</v>
      </c>
      <c r="T109" s="93" t="s">
        <v>709</v>
      </c>
      <c r="U109">
        <f t="shared" si="1"/>
        <v>7</v>
      </c>
    </row>
    <row r="110" spans="1:21" ht="45" x14ac:dyDescent="0.25">
      <c r="A110" s="87" t="s">
        <v>885</v>
      </c>
      <c r="B110" s="92" t="s">
        <v>701</v>
      </c>
      <c r="C110" s="93" t="s">
        <v>702</v>
      </c>
      <c r="D110" s="94">
        <v>109</v>
      </c>
      <c r="E110" s="95" t="s">
        <v>886</v>
      </c>
      <c r="F110" s="92" t="s">
        <v>704</v>
      </c>
      <c r="G110" s="93" t="s">
        <v>552</v>
      </c>
      <c r="H110" s="92" t="s">
        <v>27</v>
      </c>
      <c r="I110" s="93" t="s">
        <v>26</v>
      </c>
      <c r="J110" s="93" t="s">
        <v>873</v>
      </c>
      <c r="K110" s="96">
        <v>340025253</v>
      </c>
      <c r="L110" s="96">
        <v>27202020</v>
      </c>
      <c r="M110" s="96">
        <v>0</v>
      </c>
      <c r="N110" s="96"/>
      <c r="O110" s="96">
        <v>367227273</v>
      </c>
      <c r="P110" s="96">
        <v>367227273</v>
      </c>
      <c r="Q110" s="92" t="s">
        <v>706</v>
      </c>
      <c r="R110" s="92" t="s">
        <v>707</v>
      </c>
      <c r="S110" s="93" t="s">
        <v>708</v>
      </c>
      <c r="T110" s="93" t="s">
        <v>709</v>
      </c>
      <c r="U110">
        <f t="shared" si="1"/>
        <v>7</v>
      </c>
    </row>
    <row r="111" spans="1:21" ht="45" x14ac:dyDescent="0.25">
      <c r="A111" s="87" t="s">
        <v>887</v>
      </c>
      <c r="B111" s="92" t="s">
        <v>701</v>
      </c>
      <c r="C111" s="93" t="s">
        <v>702</v>
      </c>
      <c r="D111" s="94">
        <v>110</v>
      </c>
      <c r="E111" s="95" t="s">
        <v>888</v>
      </c>
      <c r="F111" s="92" t="s">
        <v>704</v>
      </c>
      <c r="G111" s="93" t="s">
        <v>552</v>
      </c>
      <c r="H111" s="92" t="s">
        <v>27</v>
      </c>
      <c r="I111" s="93" t="s">
        <v>26</v>
      </c>
      <c r="J111" s="93" t="s">
        <v>873</v>
      </c>
      <c r="K111" s="96">
        <v>353131580</v>
      </c>
      <c r="L111" s="96">
        <v>28250526</v>
      </c>
      <c r="M111" s="96">
        <v>0</v>
      </c>
      <c r="N111" s="96"/>
      <c r="O111" s="96">
        <v>381382106</v>
      </c>
      <c r="P111" s="96">
        <v>381382106</v>
      </c>
      <c r="Q111" s="92" t="s">
        <v>706</v>
      </c>
      <c r="R111" s="92" t="s">
        <v>707</v>
      </c>
      <c r="S111" s="93" t="s">
        <v>708</v>
      </c>
      <c r="T111" s="93" t="s">
        <v>709</v>
      </c>
      <c r="U111">
        <f t="shared" si="1"/>
        <v>7</v>
      </c>
    </row>
    <row r="112" spans="1:21" ht="45" x14ac:dyDescent="0.25">
      <c r="A112" s="87">
        <v>39</v>
      </c>
      <c r="B112" s="92" t="s">
        <v>701</v>
      </c>
      <c r="C112" s="93" t="s">
        <v>702</v>
      </c>
      <c r="D112" s="94">
        <v>111</v>
      </c>
      <c r="E112" s="95" t="s">
        <v>889</v>
      </c>
      <c r="F112" s="92" t="s">
        <v>704</v>
      </c>
      <c r="G112" s="93" t="s">
        <v>552</v>
      </c>
      <c r="H112" s="92" t="s">
        <v>27</v>
      </c>
      <c r="I112" s="93" t="s">
        <v>26</v>
      </c>
      <c r="J112" s="93" t="s">
        <v>873</v>
      </c>
      <c r="K112" s="96">
        <v>347482953</v>
      </c>
      <c r="L112" s="96">
        <v>27798636</v>
      </c>
      <c r="M112" s="96">
        <v>0</v>
      </c>
      <c r="N112" s="96"/>
      <c r="O112" s="96">
        <v>375281589</v>
      </c>
      <c r="P112" s="96">
        <v>375281589</v>
      </c>
      <c r="Q112" s="92" t="s">
        <v>706</v>
      </c>
      <c r="R112" s="92" t="s">
        <v>707</v>
      </c>
      <c r="S112" s="93" t="s">
        <v>708</v>
      </c>
      <c r="T112" s="93" t="s">
        <v>709</v>
      </c>
      <c r="U112">
        <f t="shared" si="1"/>
        <v>7</v>
      </c>
    </row>
    <row r="113" spans="1:21" ht="45" x14ac:dyDescent="0.25">
      <c r="A113" s="87" t="s">
        <v>890</v>
      </c>
      <c r="B113" s="92" t="s">
        <v>701</v>
      </c>
      <c r="C113" s="93" t="s">
        <v>702</v>
      </c>
      <c r="D113" s="94">
        <v>112</v>
      </c>
      <c r="E113" s="95" t="s">
        <v>891</v>
      </c>
      <c r="F113" s="92" t="s">
        <v>704</v>
      </c>
      <c r="G113" s="93" t="s">
        <v>552</v>
      </c>
      <c r="H113" s="92" t="s">
        <v>27</v>
      </c>
      <c r="I113" s="93" t="s">
        <v>26</v>
      </c>
      <c r="J113" s="93" t="s">
        <v>873</v>
      </c>
      <c r="K113" s="96">
        <v>368350418</v>
      </c>
      <c r="L113" s="96">
        <v>29468033</v>
      </c>
      <c r="M113" s="96">
        <v>0</v>
      </c>
      <c r="N113" s="96"/>
      <c r="O113" s="96">
        <v>397818451</v>
      </c>
      <c r="P113" s="96">
        <v>397818451</v>
      </c>
      <c r="Q113" s="92" t="s">
        <v>706</v>
      </c>
      <c r="R113" s="92" t="s">
        <v>707</v>
      </c>
      <c r="S113" s="93" t="s">
        <v>708</v>
      </c>
      <c r="T113" s="93" t="s">
        <v>709</v>
      </c>
      <c r="U113">
        <f t="shared" si="1"/>
        <v>7</v>
      </c>
    </row>
    <row r="114" spans="1:21" ht="45" x14ac:dyDescent="0.25">
      <c r="A114" s="87" t="s">
        <v>892</v>
      </c>
      <c r="B114" s="92" t="s">
        <v>701</v>
      </c>
      <c r="C114" s="93" t="s">
        <v>702</v>
      </c>
      <c r="D114" s="94">
        <v>113</v>
      </c>
      <c r="E114" s="95" t="s">
        <v>893</v>
      </c>
      <c r="F114" s="92" t="s">
        <v>704</v>
      </c>
      <c r="G114" s="93" t="s">
        <v>552</v>
      </c>
      <c r="H114" s="92" t="s">
        <v>27</v>
      </c>
      <c r="I114" s="93" t="s">
        <v>26</v>
      </c>
      <c r="J114" s="93" t="s">
        <v>873</v>
      </c>
      <c r="K114" s="96">
        <v>191699566</v>
      </c>
      <c r="L114" s="96">
        <v>15335965</v>
      </c>
      <c r="M114" s="96">
        <v>0</v>
      </c>
      <c r="N114" s="96"/>
      <c r="O114" s="96">
        <v>207035531</v>
      </c>
      <c r="P114" s="96">
        <v>207035531</v>
      </c>
      <c r="Q114" s="92" t="s">
        <v>706</v>
      </c>
      <c r="R114" s="92" t="s">
        <v>707</v>
      </c>
      <c r="S114" s="93" t="s">
        <v>708</v>
      </c>
      <c r="T114" s="93" t="s">
        <v>709</v>
      </c>
      <c r="U114">
        <f t="shared" si="1"/>
        <v>7</v>
      </c>
    </row>
    <row r="115" spans="1:21" ht="45" x14ac:dyDescent="0.25">
      <c r="A115" s="87">
        <v>40</v>
      </c>
      <c r="B115" s="92" t="s">
        <v>701</v>
      </c>
      <c r="C115" s="93" t="s">
        <v>702</v>
      </c>
      <c r="D115" s="94">
        <v>114</v>
      </c>
      <c r="E115" s="95" t="s">
        <v>894</v>
      </c>
      <c r="F115" s="92" t="s">
        <v>704</v>
      </c>
      <c r="G115" s="93" t="s">
        <v>552</v>
      </c>
      <c r="H115" s="92" t="s">
        <v>27</v>
      </c>
      <c r="I115" s="93" t="s">
        <v>26</v>
      </c>
      <c r="J115" s="93" t="s">
        <v>873</v>
      </c>
      <c r="K115" s="96">
        <v>364803494</v>
      </c>
      <c r="L115" s="96">
        <v>29184280</v>
      </c>
      <c r="M115" s="96">
        <v>0</v>
      </c>
      <c r="N115" s="96"/>
      <c r="O115" s="96">
        <v>393987774</v>
      </c>
      <c r="P115" s="96">
        <v>393987774</v>
      </c>
      <c r="Q115" s="92" t="s">
        <v>706</v>
      </c>
      <c r="R115" s="92" t="s">
        <v>707</v>
      </c>
      <c r="S115" s="93" t="s">
        <v>708</v>
      </c>
      <c r="T115" s="93" t="s">
        <v>709</v>
      </c>
      <c r="U115">
        <f t="shared" si="1"/>
        <v>7</v>
      </c>
    </row>
    <row r="116" spans="1:21" ht="45" x14ac:dyDescent="0.25">
      <c r="A116" s="87" t="s">
        <v>895</v>
      </c>
      <c r="B116" s="92" t="s">
        <v>701</v>
      </c>
      <c r="C116" s="93" t="s">
        <v>702</v>
      </c>
      <c r="D116" s="94">
        <v>115</v>
      </c>
      <c r="E116" s="95" t="s">
        <v>896</v>
      </c>
      <c r="F116" s="92" t="s">
        <v>704</v>
      </c>
      <c r="G116" s="93" t="s">
        <v>552</v>
      </c>
      <c r="H116" s="92" t="s">
        <v>27</v>
      </c>
      <c r="I116" s="93" t="s">
        <v>26</v>
      </c>
      <c r="J116" s="93" t="s">
        <v>873</v>
      </c>
      <c r="K116" s="96">
        <v>438576360</v>
      </c>
      <c r="L116" s="96">
        <v>35086109</v>
      </c>
      <c r="M116" s="96">
        <v>0</v>
      </c>
      <c r="N116" s="96"/>
      <c r="O116" s="96">
        <v>473662469</v>
      </c>
      <c r="P116" s="96">
        <v>473662469</v>
      </c>
      <c r="Q116" s="92" t="s">
        <v>706</v>
      </c>
      <c r="R116" s="92" t="s">
        <v>707</v>
      </c>
      <c r="S116" s="93" t="s">
        <v>708</v>
      </c>
      <c r="T116" s="93" t="s">
        <v>709</v>
      </c>
      <c r="U116">
        <f t="shared" si="1"/>
        <v>7</v>
      </c>
    </row>
    <row r="117" spans="1:21" ht="45" x14ac:dyDescent="0.25">
      <c r="A117" s="87" t="s">
        <v>897</v>
      </c>
      <c r="B117" s="92" t="s">
        <v>701</v>
      </c>
      <c r="C117" s="93" t="s">
        <v>702</v>
      </c>
      <c r="D117" s="94">
        <v>116</v>
      </c>
      <c r="E117" s="95" t="s">
        <v>898</v>
      </c>
      <c r="F117" s="92" t="s">
        <v>704</v>
      </c>
      <c r="G117" s="93" t="s">
        <v>552</v>
      </c>
      <c r="H117" s="92" t="s">
        <v>27</v>
      </c>
      <c r="I117" s="93" t="s">
        <v>26</v>
      </c>
      <c r="J117" s="93" t="s">
        <v>873</v>
      </c>
      <c r="K117" s="96">
        <v>326891460</v>
      </c>
      <c r="L117" s="96">
        <v>26151317</v>
      </c>
      <c r="M117" s="96">
        <v>0</v>
      </c>
      <c r="N117" s="96"/>
      <c r="O117" s="96">
        <v>353042777</v>
      </c>
      <c r="P117" s="96">
        <v>353042777</v>
      </c>
      <c r="Q117" s="92" t="s">
        <v>706</v>
      </c>
      <c r="R117" s="92" t="s">
        <v>707</v>
      </c>
      <c r="S117" s="93" t="s">
        <v>708</v>
      </c>
      <c r="T117" s="93" t="s">
        <v>709</v>
      </c>
      <c r="U117">
        <f t="shared" si="1"/>
        <v>7</v>
      </c>
    </row>
    <row r="118" spans="1:21" ht="45" x14ac:dyDescent="0.25">
      <c r="A118" s="87">
        <v>41</v>
      </c>
      <c r="B118" s="92" t="s">
        <v>701</v>
      </c>
      <c r="C118" s="93" t="s">
        <v>702</v>
      </c>
      <c r="D118" s="94">
        <v>117</v>
      </c>
      <c r="E118" s="95" t="s">
        <v>899</v>
      </c>
      <c r="F118" s="92" t="s">
        <v>704</v>
      </c>
      <c r="G118" s="93" t="s">
        <v>552</v>
      </c>
      <c r="H118" s="92" t="s">
        <v>27</v>
      </c>
      <c r="I118" s="93" t="s">
        <v>26</v>
      </c>
      <c r="J118" s="93" t="s">
        <v>873</v>
      </c>
      <c r="K118" s="96">
        <v>389460870</v>
      </c>
      <c r="L118" s="96">
        <v>31156870</v>
      </c>
      <c r="M118" s="96">
        <v>0</v>
      </c>
      <c r="N118" s="96"/>
      <c r="O118" s="96">
        <v>420617740</v>
      </c>
      <c r="P118" s="96">
        <v>420617740</v>
      </c>
      <c r="Q118" s="92" t="s">
        <v>706</v>
      </c>
      <c r="R118" s="92" t="s">
        <v>707</v>
      </c>
      <c r="S118" s="93" t="s">
        <v>708</v>
      </c>
      <c r="T118" s="93" t="s">
        <v>709</v>
      </c>
      <c r="U118">
        <f t="shared" si="1"/>
        <v>7</v>
      </c>
    </row>
    <row r="119" spans="1:21" ht="45" x14ac:dyDescent="0.25">
      <c r="A119" s="87" t="s">
        <v>900</v>
      </c>
      <c r="B119" s="92" t="s">
        <v>701</v>
      </c>
      <c r="C119" s="93" t="s">
        <v>702</v>
      </c>
      <c r="D119" s="94">
        <v>118</v>
      </c>
      <c r="E119" s="95" t="s">
        <v>901</v>
      </c>
      <c r="F119" s="92" t="s">
        <v>704</v>
      </c>
      <c r="G119" s="93" t="s">
        <v>552</v>
      </c>
      <c r="H119" s="92" t="s">
        <v>27</v>
      </c>
      <c r="I119" s="93" t="s">
        <v>26</v>
      </c>
      <c r="J119" s="93" t="s">
        <v>873</v>
      </c>
      <c r="K119" s="96">
        <v>111496780</v>
      </c>
      <c r="L119" s="96">
        <v>8919742</v>
      </c>
      <c r="M119" s="96">
        <v>0</v>
      </c>
      <c r="N119" s="96"/>
      <c r="O119" s="96">
        <v>120416522</v>
      </c>
      <c r="P119" s="96">
        <v>120416522</v>
      </c>
      <c r="Q119" s="92" t="s">
        <v>706</v>
      </c>
      <c r="R119" s="92" t="s">
        <v>707</v>
      </c>
      <c r="S119" s="93" t="s">
        <v>708</v>
      </c>
      <c r="T119" s="93" t="s">
        <v>709</v>
      </c>
      <c r="U119">
        <f t="shared" si="1"/>
        <v>7</v>
      </c>
    </row>
    <row r="120" spans="1:21" ht="45" x14ac:dyDescent="0.25">
      <c r="A120" s="87" t="s">
        <v>902</v>
      </c>
      <c r="B120" s="92" t="s">
        <v>701</v>
      </c>
      <c r="C120" s="93" t="s">
        <v>702</v>
      </c>
      <c r="D120" s="94">
        <v>119</v>
      </c>
      <c r="E120" s="95" t="s">
        <v>903</v>
      </c>
      <c r="F120" s="92" t="s">
        <v>704</v>
      </c>
      <c r="G120" s="93" t="s">
        <v>552</v>
      </c>
      <c r="H120" s="92" t="s">
        <v>27</v>
      </c>
      <c r="I120" s="93" t="s">
        <v>26</v>
      </c>
      <c r="J120" s="93" t="s">
        <v>873</v>
      </c>
      <c r="K120" s="96">
        <v>88034739</v>
      </c>
      <c r="L120" s="96">
        <v>7042779</v>
      </c>
      <c r="M120" s="96">
        <v>0</v>
      </c>
      <c r="N120" s="96"/>
      <c r="O120" s="96">
        <v>95077518</v>
      </c>
      <c r="P120" s="96">
        <v>95077518</v>
      </c>
      <c r="Q120" s="92" t="s">
        <v>706</v>
      </c>
      <c r="R120" s="92" t="s">
        <v>707</v>
      </c>
      <c r="S120" s="93" t="s">
        <v>708</v>
      </c>
      <c r="T120" s="93" t="s">
        <v>709</v>
      </c>
      <c r="U120">
        <f t="shared" si="1"/>
        <v>7</v>
      </c>
    </row>
    <row r="121" spans="1:21" ht="45" x14ac:dyDescent="0.25">
      <c r="A121" s="87">
        <v>42</v>
      </c>
      <c r="B121" s="92" t="s">
        <v>701</v>
      </c>
      <c r="C121" s="93" t="s">
        <v>702</v>
      </c>
      <c r="D121" s="94">
        <v>120</v>
      </c>
      <c r="E121" s="95" t="s">
        <v>904</v>
      </c>
      <c r="F121" s="92" t="s">
        <v>704</v>
      </c>
      <c r="G121" s="93" t="s">
        <v>552</v>
      </c>
      <c r="H121" s="92" t="s">
        <v>27</v>
      </c>
      <c r="I121" s="93" t="s">
        <v>26</v>
      </c>
      <c r="J121" s="93" t="s">
        <v>873</v>
      </c>
      <c r="K121" s="96">
        <v>424836349</v>
      </c>
      <c r="L121" s="96">
        <v>33986908</v>
      </c>
      <c r="M121" s="96">
        <v>0</v>
      </c>
      <c r="N121" s="96"/>
      <c r="O121" s="96">
        <v>458823257</v>
      </c>
      <c r="P121" s="96">
        <v>458823257</v>
      </c>
      <c r="Q121" s="92" t="s">
        <v>706</v>
      </c>
      <c r="R121" s="92" t="s">
        <v>707</v>
      </c>
      <c r="S121" s="93" t="s">
        <v>708</v>
      </c>
      <c r="T121" s="93" t="s">
        <v>709</v>
      </c>
      <c r="U121">
        <f t="shared" si="1"/>
        <v>7</v>
      </c>
    </row>
    <row r="122" spans="1:21" ht="45" x14ac:dyDescent="0.25">
      <c r="A122" s="87" t="s">
        <v>905</v>
      </c>
      <c r="B122" s="92" t="s">
        <v>701</v>
      </c>
      <c r="C122" s="93" t="s">
        <v>702</v>
      </c>
      <c r="D122" s="94">
        <v>121</v>
      </c>
      <c r="E122" s="95" t="s">
        <v>906</v>
      </c>
      <c r="F122" s="92" t="s">
        <v>704</v>
      </c>
      <c r="G122" s="93" t="s">
        <v>552</v>
      </c>
      <c r="H122" s="92" t="s">
        <v>27</v>
      </c>
      <c r="I122" s="93" t="s">
        <v>26</v>
      </c>
      <c r="J122" s="93" t="s">
        <v>873</v>
      </c>
      <c r="K122" s="96">
        <v>444537156</v>
      </c>
      <c r="L122" s="96">
        <v>35562972</v>
      </c>
      <c r="M122" s="96">
        <v>0</v>
      </c>
      <c r="N122" s="96"/>
      <c r="O122" s="96">
        <v>480100128</v>
      </c>
      <c r="P122" s="96">
        <v>480100128</v>
      </c>
      <c r="Q122" s="92" t="s">
        <v>706</v>
      </c>
      <c r="R122" s="92" t="s">
        <v>707</v>
      </c>
      <c r="S122" s="93" t="s">
        <v>708</v>
      </c>
      <c r="T122" s="93" t="s">
        <v>709</v>
      </c>
      <c r="U122">
        <f t="shared" si="1"/>
        <v>7</v>
      </c>
    </row>
    <row r="123" spans="1:21" ht="45" x14ac:dyDescent="0.25">
      <c r="A123" s="87" t="s">
        <v>907</v>
      </c>
      <c r="B123" s="92" t="s">
        <v>701</v>
      </c>
      <c r="C123" s="93" t="s">
        <v>702</v>
      </c>
      <c r="D123" s="94">
        <v>122</v>
      </c>
      <c r="E123" s="95" t="s">
        <v>908</v>
      </c>
      <c r="F123" s="92" t="s">
        <v>704</v>
      </c>
      <c r="G123" s="93" t="s">
        <v>552</v>
      </c>
      <c r="H123" s="92" t="s">
        <v>27</v>
      </c>
      <c r="I123" s="93" t="s">
        <v>26</v>
      </c>
      <c r="J123" s="93" t="s">
        <v>873</v>
      </c>
      <c r="K123" s="96">
        <v>433413572</v>
      </c>
      <c r="L123" s="96">
        <v>34673086</v>
      </c>
      <c r="M123" s="96">
        <v>0</v>
      </c>
      <c r="N123" s="96"/>
      <c r="O123" s="96">
        <v>468086658</v>
      </c>
      <c r="P123" s="96">
        <v>468086658</v>
      </c>
      <c r="Q123" s="92" t="s">
        <v>706</v>
      </c>
      <c r="R123" s="92" t="s">
        <v>707</v>
      </c>
      <c r="S123" s="93" t="s">
        <v>708</v>
      </c>
      <c r="T123" s="93" t="s">
        <v>709</v>
      </c>
      <c r="U123">
        <f t="shared" si="1"/>
        <v>7</v>
      </c>
    </row>
    <row r="124" spans="1:21" ht="45" x14ac:dyDescent="0.25">
      <c r="A124" s="87">
        <v>43</v>
      </c>
      <c r="B124" s="92" t="s">
        <v>701</v>
      </c>
      <c r="C124" s="93" t="s">
        <v>702</v>
      </c>
      <c r="D124" s="94">
        <v>123</v>
      </c>
      <c r="E124" s="95" t="s">
        <v>909</v>
      </c>
      <c r="F124" s="92" t="s">
        <v>704</v>
      </c>
      <c r="G124" s="93" t="s">
        <v>552</v>
      </c>
      <c r="H124" s="92" t="s">
        <v>27</v>
      </c>
      <c r="I124" s="93" t="s">
        <v>26</v>
      </c>
      <c r="J124" s="93" t="s">
        <v>873</v>
      </c>
      <c r="K124" s="96">
        <v>430213814</v>
      </c>
      <c r="L124" s="96">
        <v>34417105</v>
      </c>
      <c r="M124" s="96">
        <v>0</v>
      </c>
      <c r="N124" s="96"/>
      <c r="O124" s="96">
        <v>464630919</v>
      </c>
      <c r="P124" s="96">
        <v>464630919</v>
      </c>
      <c r="Q124" s="92" t="s">
        <v>706</v>
      </c>
      <c r="R124" s="92" t="s">
        <v>707</v>
      </c>
      <c r="S124" s="93" t="s">
        <v>708</v>
      </c>
      <c r="T124" s="93" t="s">
        <v>709</v>
      </c>
      <c r="U124">
        <f t="shared" si="1"/>
        <v>7</v>
      </c>
    </row>
    <row r="125" spans="1:21" ht="45" x14ac:dyDescent="0.25">
      <c r="A125" s="87" t="s">
        <v>910</v>
      </c>
      <c r="B125" s="92" t="s">
        <v>701</v>
      </c>
      <c r="C125" s="93" t="s">
        <v>702</v>
      </c>
      <c r="D125" s="94">
        <v>124</v>
      </c>
      <c r="E125" s="95" t="s">
        <v>911</v>
      </c>
      <c r="F125" s="92" t="s">
        <v>704</v>
      </c>
      <c r="G125" s="93" t="s">
        <v>552</v>
      </c>
      <c r="H125" s="92" t="s">
        <v>27</v>
      </c>
      <c r="I125" s="93" t="s">
        <v>26</v>
      </c>
      <c r="J125" s="93" t="s">
        <v>873</v>
      </c>
      <c r="K125" s="96">
        <v>109412256</v>
      </c>
      <c r="L125" s="96">
        <v>8752980</v>
      </c>
      <c r="M125" s="96">
        <v>0</v>
      </c>
      <c r="N125" s="96"/>
      <c r="O125" s="96">
        <v>118165236</v>
      </c>
      <c r="P125" s="96">
        <v>118165236</v>
      </c>
      <c r="Q125" s="92" t="s">
        <v>706</v>
      </c>
      <c r="R125" s="92" t="s">
        <v>707</v>
      </c>
      <c r="S125" s="93" t="s">
        <v>708</v>
      </c>
      <c r="T125" s="93" t="s">
        <v>709</v>
      </c>
      <c r="U125">
        <f t="shared" si="1"/>
        <v>7</v>
      </c>
    </row>
    <row r="126" spans="1:21" ht="45" x14ac:dyDescent="0.25">
      <c r="A126" s="87" t="s">
        <v>912</v>
      </c>
      <c r="B126" s="92" t="s">
        <v>701</v>
      </c>
      <c r="C126" s="93" t="s">
        <v>702</v>
      </c>
      <c r="D126" s="94">
        <v>125</v>
      </c>
      <c r="E126" s="95" t="s">
        <v>913</v>
      </c>
      <c r="F126" s="92" t="s">
        <v>704</v>
      </c>
      <c r="G126" s="93" t="s">
        <v>552</v>
      </c>
      <c r="H126" s="92" t="s">
        <v>27</v>
      </c>
      <c r="I126" s="93" t="s">
        <v>26</v>
      </c>
      <c r="J126" s="93" t="s">
        <v>873</v>
      </c>
      <c r="K126" s="96">
        <v>51052082</v>
      </c>
      <c r="L126" s="96">
        <v>4084167</v>
      </c>
      <c r="M126" s="96">
        <v>0</v>
      </c>
      <c r="N126" s="96"/>
      <c r="O126" s="96">
        <v>55136249</v>
      </c>
      <c r="P126" s="96">
        <v>55136249</v>
      </c>
      <c r="Q126" s="92" t="s">
        <v>706</v>
      </c>
      <c r="R126" s="92" t="s">
        <v>707</v>
      </c>
      <c r="S126" s="93" t="s">
        <v>708</v>
      </c>
      <c r="T126" s="93" t="s">
        <v>709</v>
      </c>
      <c r="U126">
        <f t="shared" si="1"/>
        <v>7</v>
      </c>
    </row>
    <row r="127" spans="1:21" ht="45" x14ac:dyDescent="0.25">
      <c r="A127" s="87">
        <v>44</v>
      </c>
      <c r="B127" s="87" t="s">
        <v>701</v>
      </c>
      <c r="C127" s="88" t="s">
        <v>702</v>
      </c>
      <c r="D127" s="89">
        <v>126</v>
      </c>
      <c r="E127" s="90" t="s">
        <v>914</v>
      </c>
      <c r="F127" s="87" t="s">
        <v>704</v>
      </c>
      <c r="G127" s="88" t="s">
        <v>552</v>
      </c>
      <c r="H127" s="87" t="s">
        <v>27</v>
      </c>
      <c r="I127" s="88" t="s">
        <v>26</v>
      </c>
      <c r="J127" s="88" t="s">
        <v>873</v>
      </c>
      <c r="K127" s="91">
        <v>539873937</v>
      </c>
      <c r="L127" s="91">
        <v>43189915</v>
      </c>
      <c r="M127" s="91">
        <v>0</v>
      </c>
      <c r="N127" s="91"/>
      <c r="O127" s="91">
        <v>583063852</v>
      </c>
      <c r="P127" s="91">
        <v>583063852</v>
      </c>
      <c r="Q127" s="87" t="s">
        <v>706</v>
      </c>
      <c r="R127" s="87" t="s">
        <v>707</v>
      </c>
      <c r="S127" s="88" t="s">
        <v>708</v>
      </c>
      <c r="T127" s="88" t="s">
        <v>709</v>
      </c>
      <c r="U127">
        <f t="shared" si="1"/>
        <v>8</v>
      </c>
    </row>
    <row r="128" spans="1:21" ht="45" x14ac:dyDescent="0.25">
      <c r="A128" s="87" t="s">
        <v>915</v>
      </c>
      <c r="B128" s="87" t="s">
        <v>701</v>
      </c>
      <c r="C128" s="88" t="s">
        <v>702</v>
      </c>
      <c r="D128" s="89">
        <v>127</v>
      </c>
      <c r="E128" s="90" t="s">
        <v>916</v>
      </c>
      <c r="F128" s="87" t="s">
        <v>704</v>
      </c>
      <c r="G128" s="88" t="s">
        <v>552</v>
      </c>
      <c r="H128" s="87" t="s">
        <v>27</v>
      </c>
      <c r="I128" s="88" t="s">
        <v>26</v>
      </c>
      <c r="J128" s="88" t="s">
        <v>873</v>
      </c>
      <c r="K128" s="91">
        <v>387138828</v>
      </c>
      <c r="L128" s="91">
        <v>30971106</v>
      </c>
      <c r="M128" s="91">
        <v>0</v>
      </c>
      <c r="N128" s="91"/>
      <c r="O128" s="91">
        <v>418109934</v>
      </c>
      <c r="P128" s="91">
        <v>418109934</v>
      </c>
      <c r="Q128" s="87" t="s">
        <v>706</v>
      </c>
      <c r="R128" s="87" t="s">
        <v>707</v>
      </c>
      <c r="S128" s="88" t="s">
        <v>708</v>
      </c>
      <c r="T128" s="88" t="s">
        <v>709</v>
      </c>
      <c r="U128">
        <f t="shared" si="1"/>
        <v>8</v>
      </c>
    </row>
    <row r="129" spans="1:22" ht="45" x14ac:dyDescent="0.25">
      <c r="A129" s="87" t="s">
        <v>917</v>
      </c>
      <c r="B129" s="87" t="s">
        <v>701</v>
      </c>
      <c r="C129" s="88" t="s">
        <v>702</v>
      </c>
      <c r="D129" s="89">
        <v>128</v>
      </c>
      <c r="E129" s="90" t="s">
        <v>918</v>
      </c>
      <c r="F129" s="87" t="s">
        <v>704</v>
      </c>
      <c r="G129" s="88" t="s">
        <v>552</v>
      </c>
      <c r="H129" s="87" t="s">
        <v>27</v>
      </c>
      <c r="I129" s="88" t="s">
        <v>26</v>
      </c>
      <c r="J129" s="88" t="s">
        <v>873</v>
      </c>
      <c r="K129" s="91">
        <v>222919480</v>
      </c>
      <c r="L129" s="91">
        <v>17833558</v>
      </c>
      <c r="M129" s="91">
        <v>0</v>
      </c>
      <c r="N129" s="91"/>
      <c r="O129" s="91">
        <v>240753038</v>
      </c>
      <c r="P129" s="91">
        <v>240753038</v>
      </c>
      <c r="Q129" s="87" t="s">
        <v>706</v>
      </c>
      <c r="R129" s="87" t="s">
        <v>707</v>
      </c>
      <c r="S129" s="88" t="s">
        <v>708</v>
      </c>
      <c r="T129" s="88" t="s">
        <v>709</v>
      </c>
      <c r="U129">
        <f t="shared" si="1"/>
        <v>8</v>
      </c>
      <c r="V129" t="s">
        <v>1219</v>
      </c>
    </row>
    <row r="130" spans="1:22" ht="45" x14ac:dyDescent="0.25">
      <c r="A130" s="87">
        <v>45</v>
      </c>
      <c r="B130" s="87" t="s">
        <v>701</v>
      </c>
      <c r="C130" s="88" t="s">
        <v>702</v>
      </c>
      <c r="D130" s="89">
        <v>129</v>
      </c>
      <c r="E130" s="90" t="s">
        <v>919</v>
      </c>
      <c r="F130" s="87" t="s">
        <v>704</v>
      </c>
      <c r="G130" s="88" t="s">
        <v>552</v>
      </c>
      <c r="H130" s="87" t="s">
        <v>27</v>
      </c>
      <c r="I130" s="88" t="s">
        <v>26</v>
      </c>
      <c r="J130" s="88" t="s">
        <v>873</v>
      </c>
      <c r="K130" s="91">
        <v>471046247</v>
      </c>
      <c r="L130" s="91">
        <v>37683700</v>
      </c>
      <c r="M130" s="91">
        <v>0</v>
      </c>
      <c r="N130" s="91"/>
      <c r="O130" s="91">
        <v>508729947</v>
      </c>
      <c r="P130" s="91">
        <v>508729947</v>
      </c>
      <c r="Q130" s="87" t="s">
        <v>706</v>
      </c>
      <c r="R130" s="87" t="s">
        <v>707</v>
      </c>
      <c r="S130" s="88" t="s">
        <v>708</v>
      </c>
      <c r="T130" s="88" t="s">
        <v>709</v>
      </c>
      <c r="U130">
        <f t="shared" si="1"/>
        <v>8</v>
      </c>
      <c r="V130" t="s">
        <v>1219</v>
      </c>
    </row>
    <row r="131" spans="1:22" ht="45" x14ac:dyDescent="0.25">
      <c r="A131" s="87" t="s">
        <v>920</v>
      </c>
      <c r="B131" s="87" t="s">
        <v>701</v>
      </c>
      <c r="C131" s="88" t="s">
        <v>702</v>
      </c>
      <c r="D131" s="89">
        <v>130</v>
      </c>
      <c r="E131" s="90" t="s">
        <v>921</v>
      </c>
      <c r="F131" s="87" t="s">
        <v>704</v>
      </c>
      <c r="G131" s="88" t="s">
        <v>552</v>
      </c>
      <c r="H131" s="87" t="s">
        <v>27</v>
      </c>
      <c r="I131" s="88" t="s">
        <v>26</v>
      </c>
      <c r="J131" s="88" t="s">
        <v>873</v>
      </c>
      <c r="K131" s="91">
        <v>187088281</v>
      </c>
      <c r="L131" s="91">
        <v>14967062</v>
      </c>
      <c r="M131" s="91">
        <v>0</v>
      </c>
      <c r="N131" s="91"/>
      <c r="O131" s="91">
        <v>202055343</v>
      </c>
      <c r="P131" s="91">
        <v>202055343</v>
      </c>
      <c r="Q131" s="87" t="s">
        <v>706</v>
      </c>
      <c r="R131" s="87" t="s">
        <v>707</v>
      </c>
      <c r="S131" s="88" t="s">
        <v>708</v>
      </c>
      <c r="T131" s="88" t="s">
        <v>709</v>
      </c>
      <c r="U131">
        <f t="shared" ref="U131:U194" si="2">MONTH(E131)</f>
        <v>8</v>
      </c>
      <c r="V131" s="54" t="s">
        <v>571</v>
      </c>
    </row>
    <row r="132" spans="1:22" ht="45" x14ac:dyDescent="0.25">
      <c r="A132" s="87" t="s">
        <v>922</v>
      </c>
      <c r="B132" s="87" t="s">
        <v>701</v>
      </c>
      <c r="C132" s="88" t="s">
        <v>702</v>
      </c>
      <c r="D132" s="89">
        <v>131</v>
      </c>
      <c r="E132" s="90" t="s">
        <v>923</v>
      </c>
      <c r="F132" s="87" t="s">
        <v>704</v>
      </c>
      <c r="G132" s="88" t="s">
        <v>552</v>
      </c>
      <c r="H132" s="87" t="s">
        <v>27</v>
      </c>
      <c r="I132" s="88" t="s">
        <v>26</v>
      </c>
      <c r="J132" s="88" t="s">
        <v>873</v>
      </c>
      <c r="K132" s="91">
        <v>344593069</v>
      </c>
      <c r="L132" s="91">
        <v>27567446</v>
      </c>
      <c r="M132" s="91">
        <v>0</v>
      </c>
      <c r="N132" s="91"/>
      <c r="O132" s="91">
        <v>372160515</v>
      </c>
      <c r="P132" s="91">
        <v>372160515</v>
      </c>
      <c r="Q132" s="87" t="s">
        <v>706</v>
      </c>
      <c r="R132" s="87" t="s">
        <v>707</v>
      </c>
      <c r="S132" s="88" t="s">
        <v>708</v>
      </c>
      <c r="T132" s="88" t="s">
        <v>709</v>
      </c>
      <c r="U132">
        <f t="shared" si="2"/>
        <v>8</v>
      </c>
      <c r="V132" s="54" t="s">
        <v>569</v>
      </c>
    </row>
    <row r="133" spans="1:22" ht="45" x14ac:dyDescent="0.25">
      <c r="A133" s="87">
        <v>46</v>
      </c>
      <c r="B133" s="87" t="s">
        <v>701</v>
      </c>
      <c r="C133" s="88" t="s">
        <v>702</v>
      </c>
      <c r="D133" s="89">
        <v>132</v>
      </c>
      <c r="E133" s="90" t="s">
        <v>924</v>
      </c>
      <c r="F133" s="87" t="s">
        <v>704</v>
      </c>
      <c r="G133" s="88" t="s">
        <v>552</v>
      </c>
      <c r="H133" s="87" t="s">
        <v>27</v>
      </c>
      <c r="I133" s="88" t="s">
        <v>26</v>
      </c>
      <c r="J133" s="88" t="s">
        <v>873</v>
      </c>
      <c r="K133" s="91">
        <v>204803474</v>
      </c>
      <c r="L133" s="91">
        <v>16384278</v>
      </c>
      <c r="M133" s="91">
        <v>0</v>
      </c>
      <c r="N133" s="91"/>
      <c r="O133" s="91">
        <v>221187752</v>
      </c>
      <c r="P133" s="91">
        <v>221187752</v>
      </c>
      <c r="Q133" s="87" t="s">
        <v>706</v>
      </c>
      <c r="R133" s="87" t="s">
        <v>707</v>
      </c>
      <c r="S133" s="88" t="s">
        <v>708</v>
      </c>
      <c r="T133" s="88" t="s">
        <v>709</v>
      </c>
      <c r="U133">
        <f t="shared" si="2"/>
        <v>8</v>
      </c>
      <c r="V133" s="54" t="s">
        <v>569</v>
      </c>
    </row>
    <row r="134" spans="1:22" ht="45" x14ac:dyDescent="0.25">
      <c r="A134" s="87" t="s">
        <v>925</v>
      </c>
      <c r="B134" s="87" t="s">
        <v>701</v>
      </c>
      <c r="C134" s="88" t="s">
        <v>702</v>
      </c>
      <c r="D134" s="89">
        <v>133</v>
      </c>
      <c r="E134" s="90" t="s">
        <v>924</v>
      </c>
      <c r="F134" s="87" t="s">
        <v>704</v>
      </c>
      <c r="G134" s="88" t="s">
        <v>552</v>
      </c>
      <c r="H134" s="87" t="s">
        <v>27</v>
      </c>
      <c r="I134" s="88" t="s">
        <v>26</v>
      </c>
      <c r="J134" s="88" t="s">
        <v>873</v>
      </c>
      <c r="K134" s="91">
        <v>420450272</v>
      </c>
      <c r="L134" s="91">
        <v>33636022</v>
      </c>
      <c r="M134" s="91">
        <v>0</v>
      </c>
      <c r="N134" s="91"/>
      <c r="O134" s="91">
        <v>454086294</v>
      </c>
      <c r="P134" s="91">
        <v>454086294</v>
      </c>
      <c r="Q134" s="87" t="s">
        <v>706</v>
      </c>
      <c r="R134" s="87" t="s">
        <v>707</v>
      </c>
      <c r="S134" s="88" t="s">
        <v>708</v>
      </c>
      <c r="T134" s="88" t="s">
        <v>709</v>
      </c>
      <c r="U134">
        <f t="shared" si="2"/>
        <v>8</v>
      </c>
      <c r="V134" t="s">
        <v>1207</v>
      </c>
    </row>
    <row r="135" spans="1:22" ht="45" x14ac:dyDescent="0.25">
      <c r="A135" s="87" t="s">
        <v>926</v>
      </c>
      <c r="B135" s="87" t="s">
        <v>701</v>
      </c>
      <c r="C135" s="88" t="s">
        <v>702</v>
      </c>
      <c r="D135" s="89">
        <v>134</v>
      </c>
      <c r="E135" s="90" t="s">
        <v>927</v>
      </c>
      <c r="F135" s="87" t="s">
        <v>704</v>
      </c>
      <c r="G135" s="88" t="s">
        <v>552</v>
      </c>
      <c r="H135" s="87" t="s">
        <v>27</v>
      </c>
      <c r="I135" s="88" t="s">
        <v>26</v>
      </c>
      <c r="J135" s="88" t="s">
        <v>873</v>
      </c>
      <c r="K135" s="91">
        <v>335780940</v>
      </c>
      <c r="L135" s="91">
        <v>26862475</v>
      </c>
      <c r="M135" s="91">
        <v>0</v>
      </c>
      <c r="N135" s="91"/>
      <c r="O135" s="91">
        <v>362643415</v>
      </c>
      <c r="P135" s="91">
        <v>362643415</v>
      </c>
      <c r="Q135" s="87" t="s">
        <v>706</v>
      </c>
      <c r="R135" s="87" t="s">
        <v>707</v>
      </c>
      <c r="S135" s="88" t="s">
        <v>708</v>
      </c>
      <c r="T135" s="88" t="s">
        <v>709</v>
      </c>
      <c r="U135">
        <f t="shared" si="2"/>
        <v>8</v>
      </c>
      <c r="V135" t="s">
        <v>1207</v>
      </c>
    </row>
    <row r="136" spans="1:22" ht="45" x14ac:dyDescent="0.25">
      <c r="A136" s="87">
        <v>47</v>
      </c>
      <c r="B136" s="87" t="s">
        <v>701</v>
      </c>
      <c r="C136" s="88" t="s">
        <v>702</v>
      </c>
      <c r="D136" s="89">
        <v>135</v>
      </c>
      <c r="E136" s="90" t="s">
        <v>927</v>
      </c>
      <c r="F136" s="87" t="s">
        <v>704</v>
      </c>
      <c r="G136" s="88" t="s">
        <v>552</v>
      </c>
      <c r="H136" s="87" t="s">
        <v>27</v>
      </c>
      <c r="I136" s="88" t="s">
        <v>26</v>
      </c>
      <c r="J136" s="88" t="s">
        <v>873</v>
      </c>
      <c r="K136" s="91">
        <v>148371364</v>
      </c>
      <c r="L136" s="91">
        <v>11869709</v>
      </c>
      <c r="M136" s="91">
        <v>0</v>
      </c>
      <c r="N136" s="91"/>
      <c r="O136" s="91">
        <v>160241073</v>
      </c>
      <c r="P136" s="91">
        <v>160241073</v>
      </c>
      <c r="Q136" s="87" t="s">
        <v>706</v>
      </c>
      <c r="R136" s="87" t="s">
        <v>707</v>
      </c>
      <c r="S136" s="88" t="s">
        <v>708</v>
      </c>
      <c r="T136" s="88" t="s">
        <v>709</v>
      </c>
      <c r="U136">
        <f t="shared" si="2"/>
        <v>8</v>
      </c>
      <c r="V136" s="54" t="s">
        <v>565</v>
      </c>
    </row>
    <row r="137" spans="1:22" ht="45" x14ac:dyDescent="0.25">
      <c r="A137" s="87" t="s">
        <v>928</v>
      </c>
      <c r="B137" s="87" t="s">
        <v>701</v>
      </c>
      <c r="C137" s="88" t="s">
        <v>702</v>
      </c>
      <c r="D137" s="89">
        <v>136</v>
      </c>
      <c r="E137" s="90" t="s">
        <v>927</v>
      </c>
      <c r="F137" s="87" t="s">
        <v>704</v>
      </c>
      <c r="G137" s="88" t="s">
        <v>552</v>
      </c>
      <c r="H137" s="87" t="s">
        <v>27</v>
      </c>
      <c r="I137" s="88" t="s">
        <v>26</v>
      </c>
      <c r="J137" s="88" t="s">
        <v>873</v>
      </c>
      <c r="K137" s="91">
        <v>275948876</v>
      </c>
      <c r="L137" s="91">
        <v>22075910</v>
      </c>
      <c r="M137" s="91">
        <v>0</v>
      </c>
      <c r="N137" s="91"/>
      <c r="O137" s="91">
        <v>298024786</v>
      </c>
      <c r="P137" s="91">
        <v>298024786</v>
      </c>
      <c r="Q137" s="87" t="s">
        <v>706</v>
      </c>
      <c r="R137" s="87" t="s">
        <v>707</v>
      </c>
      <c r="S137" s="88" t="s">
        <v>708</v>
      </c>
      <c r="T137" s="88" t="s">
        <v>709</v>
      </c>
      <c r="U137">
        <f t="shared" si="2"/>
        <v>8</v>
      </c>
      <c r="V137" s="54" t="s">
        <v>565</v>
      </c>
    </row>
    <row r="138" spans="1:22" ht="45" x14ac:dyDescent="0.25">
      <c r="A138" s="87" t="s">
        <v>929</v>
      </c>
      <c r="B138" s="87" t="s">
        <v>701</v>
      </c>
      <c r="C138" s="88" t="s">
        <v>702</v>
      </c>
      <c r="D138" s="89">
        <v>137</v>
      </c>
      <c r="E138" s="90" t="s">
        <v>930</v>
      </c>
      <c r="F138" s="87" t="s">
        <v>704</v>
      </c>
      <c r="G138" s="88" t="s">
        <v>552</v>
      </c>
      <c r="H138" s="87" t="s">
        <v>27</v>
      </c>
      <c r="I138" s="88" t="s">
        <v>26</v>
      </c>
      <c r="J138" s="88" t="s">
        <v>873</v>
      </c>
      <c r="K138" s="91">
        <v>354348950</v>
      </c>
      <c r="L138" s="91">
        <v>28347916</v>
      </c>
      <c r="M138" s="91">
        <v>0</v>
      </c>
      <c r="N138" s="91"/>
      <c r="O138" s="91">
        <v>382696866</v>
      </c>
      <c r="P138" s="91">
        <v>382696866</v>
      </c>
      <c r="Q138" s="87" t="s">
        <v>706</v>
      </c>
      <c r="R138" s="87" t="s">
        <v>707</v>
      </c>
      <c r="S138" s="88" t="s">
        <v>708</v>
      </c>
      <c r="T138" s="88" t="s">
        <v>709</v>
      </c>
      <c r="U138">
        <f t="shared" si="2"/>
        <v>8</v>
      </c>
      <c r="V138" s="54" t="s">
        <v>561</v>
      </c>
    </row>
    <row r="139" spans="1:22" ht="45" x14ac:dyDescent="0.25">
      <c r="A139" s="87">
        <v>48</v>
      </c>
      <c r="B139" s="87" t="s">
        <v>701</v>
      </c>
      <c r="C139" s="88" t="s">
        <v>702</v>
      </c>
      <c r="D139" s="89">
        <v>138</v>
      </c>
      <c r="E139" s="90" t="s">
        <v>931</v>
      </c>
      <c r="F139" s="87" t="s">
        <v>704</v>
      </c>
      <c r="G139" s="88" t="s">
        <v>552</v>
      </c>
      <c r="H139" s="87" t="s">
        <v>27</v>
      </c>
      <c r="I139" s="88" t="s">
        <v>26</v>
      </c>
      <c r="J139" s="88" t="s">
        <v>873</v>
      </c>
      <c r="K139" s="91">
        <v>124447259</v>
      </c>
      <c r="L139" s="91">
        <v>9955781</v>
      </c>
      <c r="M139" s="91">
        <v>0</v>
      </c>
      <c r="N139" s="91"/>
      <c r="O139" s="91">
        <v>134403040</v>
      </c>
      <c r="P139" s="91">
        <v>134403040</v>
      </c>
      <c r="Q139" s="87" t="s">
        <v>706</v>
      </c>
      <c r="R139" s="87" t="s">
        <v>707</v>
      </c>
      <c r="S139" s="88" t="s">
        <v>708</v>
      </c>
      <c r="T139" s="88" t="s">
        <v>709</v>
      </c>
      <c r="U139">
        <f t="shared" si="2"/>
        <v>8</v>
      </c>
      <c r="V139" s="54" t="s">
        <v>561</v>
      </c>
    </row>
    <row r="140" spans="1:22" ht="45" x14ac:dyDescent="0.25">
      <c r="A140" s="87" t="s">
        <v>932</v>
      </c>
      <c r="B140" s="87" t="s">
        <v>701</v>
      </c>
      <c r="C140" s="88" t="s">
        <v>702</v>
      </c>
      <c r="D140" s="89">
        <v>139</v>
      </c>
      <c r="E140" s="90" t="s">
        <v>933</v>
      </c>
      <c r="F140" s="87" t="s">
        <v>704</v>
      </c>
      <c r="G140" s="88" t="s">
        <v>552</v>
      </c>
      <c r="H140" s="87" t="s">
        <v>27</v>
      </c>
      <c r="I140" s="88" t="s">
        <v>26</v>
      </c>
      <c r="J140" s="88" t="s">
        <v>873</v>
      </c>
      <c r="K140" s="91">
        <v>366081176</v>
      </c>
      <c r="L140" s="91">
        <v>29286494</v>
      </c>
      <c r="M140" s="91">
        <v>0</v>
      </c>
      <c r="N140" s="91"/>
      <c r="O140" s="91">
        <v>395367670</v>
      </c>
      <c r="P140" s="91">
        <v>395367670</v>
      </c>
      <c r="Q140" s="87" t="s">
        <v>706</v>
      </c>
      <c r="R140" s="87" t="s">
        <v>707</v>
      </c>
      <c r="S140" s="88" t="s">
        <v>708</v>
      </c>
      <c r="T140" s="88" t="s">
        <v>709</v>
      </c>
      <c r="U140">
        <f t="shared" si="2"/>
        <v>8</v>
      </c>
      <c r="V140" s="70" t="s">
        <v>1205</v>
      </c>
    </row>
    <row r="141" spans="1:22" ht="45" x14ac:dyDescent="0.25">
      <c r="A141" s="87" t="s">
        <v>934</v>
      </c>
      <c r="B141" s="87" t="s">
        <v>701</v>
      </c>
      <c r="C141" s="88" t="s">
        <v>702</v>
      </c>
      <c r="D141" s="89">
        <v>140</v>
      </c>
      <c r="E141" s="90" t="s">
        <v>935</v>
      </c>
      <c r="F141" s="87" t="s">
        <v>704</v>
      </c>
      <c r="G141" s="88" t="s">
        <v>552</v>
      </c>
      <c r="H141" s="87" t="s">
        <v>27</v>
      </c>
      <c r="I141" s="88" t="s">
        <v>26</v>
      </c>
      <c r="J141" s="88" t="s">
        <v>873</v>
      </c>
      <c r="K141" s="91">
        <v>102430062</v>
      </c>
      <c r="L141" s="91">
        <v>8194405</v>
      </c>
      <c r="M141" s="91">
        <v>0</v>
      </c>
      <c r="N141" s="91"/>
      <c r="O141" s="91">
        <v>110624467</v>
      </c>
      <c r="P141" s="91">
        <v>110624467</v>
      </c>
      <c r="Q141" s="87" t="s">
        <v>706</v>
      </c>
      <c r="R141" s="87" t="s">
        <v>707</v>
      </c>
      <c r="S141" s="88" t="s">
        <v>708</v>
      </c>
      <c r="T141" s="88" t="s">
        <v>709</v>
      </c>
      <c r="U141">
        <f t="shared" si="2"/>
        <v>8</v>
      </c>
      <c r="V141" s="54" t="s">
        <v>561</v>
      </c>
    </row>
    <row r="142" spans="1:22" ht="45" x14ac:dyDescent="0.25">
      <c r="A142" s="87">
        <v>49</v>
      </c>
      <c r="B142" s="87" t="s">
        <v>701</v>
      </c>
      <c r="C142" s="88" t="s">
        <v>702</v>
      </c>
      <c r="D142" s="89">
        <v>141</v>
      </c>
      <c r="E142" s="90" t="s">
        <v>935</v>
      </c>
      <c r="F142" s="87" t="s">
        <v>704</v>
      </c>
      <c r="G142" s="88" t="s">
        <v>552</v>
      </c>
      <c r="H142" s="87" t="s">
        <v>27</v>
      </c>
      <c r="I142" s="88" t="s">
        <v>26</v>
      </c>
      <c r="J142" s="88" t="s">
        <v>873</v>
      </c>
      <c r="K142" s="91">
        <v>397457106</v>
      </c>
      <c r="L142" s="91">
        <v>31796568</v>
      </c>
      <c r="M142" s="91">
        <v>0</v>
      </c>
      <c r="N142" s="91"/>
      <c r="O142" s="91">
        <v>429253674</v>
      </c>
      <c r="P142" s="91">
        <v>429253674</v>
      </c>
      <c r="Q142" s="87" t="s">
        <v>706</v>
      </c>
      <c r="R142" s="87" t="s">
        <v>707</v>
      </c>
      <c r="S142" s="88" t="s">
        <v>708</v>
      </c>
      <c r="T142" s="88" t="s">
        <v>709</v>
      </c>
      <c r="U142">
        <f t="shared" si="2"/>
        <v>8</v>
      </c>
      <c r="V142" s="68" t="s">
        <v>1220</v>
      </c>
    </row>
    <row r="143" spans="1:22" ht="45" x14ac:dyDescent="0.25">
      <c r="A143" s="87" t="s">
        <v>936</v>
      </c>
      <c r="B143" s="87" t="s">
        <v>701</v>
      </c>
      <c r="C143" s="88" t="s">
        <v>702</v>
      </c>
      <c r="D143" s="89">
        <v>142</v>
      </c>
      <c r="E143" s="90" t="s">
        <v>937</v>
      </c>
      <c r="F143" s="87" t="s">
        <v>704</v>
      </c>
      <c r="G143" s="88" t="s">
        <v>552</v>
      </c>
      <c r="H143" s="87" t="s">
        <v>27</v>
      </c>
      <c r="I143" s="88" t="s">
        <v>26</v>
      </c>
      <c r="J143" s="88" t="s">
        <v>873</v>
      </c>
      <c r="K143" s="91">
        <v>55335712</v>
      </c>
      <c r="L143" s="91">
        <v>4426857</v>
      </c>
      <c r="M143" s="91">
        <v>0</v>
      </c>
      <c r="N143" s="91"/>
      <c r="O143" s="91">
        <v>59762569</v>
      </c>
      <c r="P143" s="91">
        <v>59762569</v>
      </c>
      <c r="Q143" s="87" t="s">
        <v>706</v>
      </c>
      <c r="R143" s="87" t="s">
        <v>707</v>
      </c>
      <c r="S143" s="88" t="s">
        <v>708</v>
      </c>
      <c r="T143" s="88" t="s">
        <v>709</v>
      </c>
      <c r="U143">
        <f t="shared" si="2"/>
        <v>8</v>
      </c>
      <c r="V143" s="68" t="s">
        <v>1220</v>
      </c>
    </row>
    <row r="144" spans="1:22" ht="45" x14ac:dyDescent="0.25">
      <c r="A144" s="87" t="s">
        <v>938</v>
      </c>
      <c r="B144" s="87" t="s">
        <v>701</v>
      </c>
      <c r="C144" s="88" t="s">
        <v>702</v>
      </c>
      <c r="D144" s="89">
        <v>143</v>
      </c>
      <c r="E144" s="90" t="s">
        <v>937</v>
      </c>
      <c r="F144" s="87" t="s">
        <v>704</v>
      </c>
      <c r="G144" s="88" t="s">
        <v>552</v>
      </c>
      <c r="H144" s="87" t="s">
        <v>27</v>
      </c>
      <c r="I144" s="88" t="s">
        <v>26</v>
      </c>
      <c r="J144" s="88" t="s">
        <v>873</v>
      </c>
      <c r="K144" s="91">
        <v>323508302</v>
      </c>
      <c r="L144" s="91">
        <v>25880664</v>
      </c>
      <c r="M144" s="91">
        <v>0</v>
      </c>
      <c r="N144" s="91"/>
      <c r="O144" s="91">
        <v>349388966</v>
      </c>
      <c r="P144" s="91">
        <v>349388966</v>
      </c>
      <c r="Q144" s="87" t="s">
        <v>706</v>
      </c>
      <c r="R144" s="87" t="s">
        <v>707</v>
      </c>
      <c r="S144" s="88" t="s">
        <v>708</v>
      </c>
      <c r="T144" s="88" t="s">
        <v>709</v>
      </c>
      <c r="U144">
        <f t="shared" si="2"/>
        <v>8</v>
      </c>
      <c r="V144" s="68" t="s">
        <v>1220</v>
      </c>
    </row>
    <row r="145" spans="1:22" ht="45" x14ac:dyDescent="0.25">
      <c r="A145" s="87">
        <v>50</v>
      </c>
      <c r="B145" s="87" t="s">
        <v>701</v>
      </c>
      <c r="C145" s="88" t="s">
        <v>702</v>
      </c>
      <c r="D145" s="89">
        <v>144</v>
      </c>
      <c r="E145" s="90" t="s">
        <v>939</v>
      </c>
      <c r="F145" s="87" t="s">
        <v>704</v>
      </c>
      <c r="G145" s="88" t="s">
        <v>552</v>
      </c>
      <c r="H145" s="87" t="s">
        <v>27</v>
      </c>
      <c r="I145" s="88" t="s">
        <v>26</v>
      </c>
      <c r="J145" s="88" t="s">
        <v>873</v>
      </c>
      <c r="K145" s="91">
        <v>100433740</v>
      </c>
      <c r="L145" s="91">
        <v>8034699</v>
      </c>
      <c r="M145" s="91">
        <v>0</v>
      </c>
      <c r="N145" s="91"/>
      <c r="O145" s="91">
        <v>108468439</v>
      </c>
      <c r="P145" s="91">
        <v>108468439</v>
      </c>
      <c r="Q145" s="87" t="s">
        <v>706</v>
      </c>
      <c r="R145" s="87" t="s">
        <v>707</v>
      </c>
      <c r="S145" s="88" t="s">
        <v>708</v>
      </c>
      <c r="T145" s="88" t="s">
        <v>709</v>
      </c>
      <c r="U145">
        <f t="shared" si="2"/>
        <v>8</v>
      </c>
      <c r="V145" t="s">
        <v>1221</v>
      </c>
    </row>
    <row r="146" spans="1:22" ht="45" x14ac:dyDescent="0.25">
      <c r="A146" s="87" t="s">
        <v>940</v>
      </c>
      <c r="B146" s="87" t="s">
        <v>701</v>
      </c>
      <c r="C146" s="88" t="s">
        <v>702</v>
      </c>
      <c r="D146" s="89">
        <v>145</v>
      </c>
      <c r="E146" s="90" t="s">
        <v>939</v>
      </c>
      <c r="F146" s="87" t="s">
        <v>704</v>
      </c>
      <c r="G146" s="88" t="s">
        <v>552</v>
      </c>
      <c r="H146" s="87" t="s">
        <v>27</v>
      </c>
      <c r="I146" s="88" t="s">
        <v>26</v>
      </c>
      <c r="J146" s="88" t="s">
        <v>873</v>
      </c>
      <c r="K146" s="91">
        <v>280130074</v>
      </c>
      <c r="L146" s="91">
        <v>22410406</v>
      </c>
      <c r="M146" s="91">
        <v>0</v>
      </c>
      <c r="N146" s="91"/>
      <c r="O146" s="91">
        <v>302540480</v>
      </c>
      <c r="P146" s="91">
        <v>302540480</v>
      </c>
      <c r="Q146" s="87" t="s">
        <v>706</v>
      </c>
      <c r="R146" s="87" t="s">
        <v>707</v>
      </c>
      <c r="S146" s="88" t="s">
        <v>708</v>
      </c>
      <c r="T146" s="88" t="s">
        <v>709</v>
      </c>
      <c r="U146">
        <f t="shared" si="2"/>
        <v>8</v>
      </c>
      <c r="V146" t="s">
        <v>1221</v>
      </c>
    </row>
    <row r="147" spans="1:22" ht="45" x14ac:dyDescent="0.25">
      <c r="A147" s="87" t="s">
        <v>941</v>
      </c>
      <c r="B147" s="87" t="s">
        <v>701</v>
      </c>
      <c r="C147" s="88" t="s">
        <v>702</v>
      </c>
      <c r="D147" s="89">
        <v>146</v>
      </c>
      <c r="E147" s="90" t="s">
        <v>942</v>
      </c>
      <c r="F147" s="87" t="s">
        <v>704</v>
      </c>
      <c r="G147" s="88" t="s">
        <v>552</v>
      </c>
      <c r="H147" s="87" t="s">
        <v>27</v>
      </c>
      <c r="I147" s="88" t="s">
        <v>26</v>
      </c>
      <c r="J147" s="88" t="s">
        <v>873</v>
      </c>
      <c r="K147" s="91">
        <v>64898485</v>
      </c>
      <c r="L147" s="91">
        <v>5191879</v>
      </c>
      <c r="M147" s="91">
        <v>0</v>
      </c>
      <c r="N147" s="91"/>
      <c r="O147" s="91">
        <v>70090364</v>
      </c>
      <c r="P147" s="91">
        <v>70090364</v>
      </c>
      <c r="Q147" s="87" t="s">
        <v>706</v>
      </c>
      <c r="R147" s="87" t="s">
        <v>707</v>
      </c>
      <c r="S147" s="88" t="s">
        <v>708</v>
      </c>
      <c r="T147" s="88" t="s">
        <v>709</v>
      </c>
      <c r="U147">
        <f t="shared" si="2"/>
        <v>8</v>
      </c>
      <c r="V147" t="s">
        <v>1221</v>
      </c>
    </row>
    <row r="148" spans="1:22" ht="45" x14ac:dyDescent="0.25">
      <c r="A148" s="87">
        <v>51</v>
      </c>
      <c r="B148" s="87" t="s">
        <v>701</v>
      </c>
      <c r="C148" s="88" t="s">
        <v>702</v>
      </c>
      <c r="D148" s="89">
        <v>147</v>
      </c>
      <c r="E148" s="90" t="s">
        <v>942</v>
      </c>
      <c r="F148" s="87" t="s">
        <v>704</v>
      </c>
      <c r="G148" s="88" t="s">
        <v>552</v>
      </c>
      <c r="H148" s="87" t="s">
        <v>27</v>
      </c>
      <c r="I148" s="88" t="s">
        <v>26</v>
      </c>
      <c r="J148" s="88" t="s">
        <v>873</v>
      </c>
      <c r="K148" s="91">
        <v>338316549</v>
      </c>
      <c r="L148" s="91">
        <v>27065324</v>
      </c>
      <c r="M148" s="91">
        <v>0</v>
      </c>
      <c r="N148" s="91"/>
      <c r="O148" s="91">
        <v>365381873</v>
      </c>
      <c r="P148" s="91">
        <v>365381873</v>
      </c>
      <c r="Q148" s="87" t="s">
        <v>706</v>
      </c>
      <c r="R148" s="87" t="s">
        <v>707</v>
      </c>
      <c r="S148" s="88" t="s">
        <v>708</v>
      </c>
      <c r="T148" s="88" t="s">
        <v>709</v>
      </c>
      <c r="U148">
        <f t="shared" si="2"/>
        <v>8</v>
      </c>
      <c r="V148" t="s">
        <v>1221</v>
      </c>
    </row>
    <row r="149" spans="1:22" s="64" customFormat="1" ht="45" x14ac:dyDescent="0.25">
      <c r="A149" s="97" t="s">
        <v>943</v>
      </c>
      <c r="B149" s="97" t="s">
        <v>701</v>
      </c>
      <c r="C149" s="98" t="s">
        <v>702</v>
      </c>
      <c r="D149" s="99">
        <v>148</v>
      </c>
      <c r="E149" s="100" t="s">
        <v>944</v>
      </c>
      <c r="F149" s="97" t="s">
        <v>704</v>
      </c>
      <c r="G149" s="98" t="s">
        <v>552</v>
      </c>
      <c r="H149" s="97" t="s">
        <v>27</v>
      </c>
      <c r="I149" s="98" t="s">
        <v>26</v>
      </c>
      <c r="J149" s="98" t="s">
        <v>873</v>
      </c>
      <c r="K149" s="101">
        <v>338316549</v>
      </c>
      <c r="L149" s="101">
        <v>27065324</v>
      </c>
      <c r="M149" s="101">
        <v>0</v>
      </c>
      <c r="N149" s="101"/>
      <c r="O149" s="101"/>
      <c r="P149" s="101">
        <v>365381873</v>
      </c>
      <c r="Q149" s="97" t="s">
        <v>706</v>
      </c>
      <c r="R149" s="97" t="s">
        <v>707</v>
      </c>
      <c r="S149" s="98" t="s">
        <v>945</v>
      </c>
      <c r="T149" s="98" t="s">
        <v>709</v>
      </c>
      <c r="U149">
        <f t="shared" si="2"/>
        <v>8</v>
      </c>
      <c r="V149"/>
    </row>
    <row r="150" spans="1:22" ht="45" x14ac:dyDescent="0.25">
      <c r="A150" s="87" t="s">
        <v>946</v>
      </c>
      <c r="B150" s="87" t="s">
        <v>701</v>
      </c>
      <c r="C150" s="88" t="s">
        <v>702</v>
      </c>
      <c r="D150" s="89">
        <v>149</v>
      </c>
      <c r="E150" s="90" t="s">
        <v>947</v>
      </c>
      <c r="F150" s="87" t="s">
        <v>704</v>
      </c>
      <c r="G150" s="88" t="s">
        <v>552</v>
      </c>
      <c r="H150" s="87" t="s">
        <v>27</v>
      </c>
      <c r="I150" s="88" t="s">
        <v>26</v>
      </c>
      <c r="J150" s="88" t="s">
        <v>873</v>
      </c>
      <c r="K150" s="91">
        <v>76174510</v>
      </c>
      <c r="L150" s="91">
        <v>6093961</v>
      </c>
      <c r="M150" s="91">
        <v>0</v>
      </c>
      <c r="N150" s="91"/>
      <c r="O150" s="91">
        <v>82268471</v>
      </c>
      <c r="P150" s="91">
        <v>82268471</v>
      </c>
      <c r="Q150" s="87" t="s">
        <v>706</v>
      </c>
      <c r="R150" s="87" t="s">
        <v>707</v>
      </c>
      <c r="S150" s="88" t="s">
        <v>948</v>
      </c>
      <c r="T150" s="88" t="s">
        <v>709</v>
      </c>
      <c r="U150">
        <f t="shared" si="2"/>
        <v>8</v>
      </c>
      <c r="V150" t="s">
        <v>1221</v>
      </c>
    </row>
    <row r="151" spans="1:22" ht="45" x14ac:dyDescent="0.25">
      <c r="A151" s="87">
        <v>52</v>
      </c>
      <c r="B151" s="87" t="s">
        <v>701</v>
      </c>
      <c r="C151" s="88" t="s">
        <v>702</v>
      </c>
      <c r="D151" s="89">
        <v>150</v>
      </c>
      <c r="E151" s="90" t="s">
        <v>947</v>
      </c>
      <c r="F151" s="87" t="s">
        <v>704</v>
      </c>
      <c r="G151" s="88" t="s">
        <v>552</v>
      </c>
      <c r="H151" s="87" t="s">
        <v>27</v>
      </c>
      <c r="I151" s="88" t="s">
        <v>26</v>
      </c>
      <c r="J151" s="88" t="s">
        <v>873</v>
      </c>
      <c r="K151" s="91">
        <v>72733645</v>
      </c>
      <c r="L151" s="91">
        <v>5818692</v>
      </c>
      <c r="M151" s="91">
        <v>0</v>
      </c>
      <c r="N151" s="91"/>
      <c r="O151" s="91">
        <v>78552337</v>
      </c>
      <c r="P151" s="91">
        <v>78552337</v>
      </c>
      <c r="Q151" s="87" t="s">
        <v>706</v>
      </c>
      <c r="R151" s="87" t="s">
        <v>707</v>
      </c>
      <c r="S151" s="88" t="s">
        <v>708</v>
      </c>
      <c r="T151" s="88" t="s">
        <v>709</v>
      </c>
      <c r="U151">
        <f t="shared" si="2"/>
        <v>8</v>
      </c>
      <c r="V151" t="s">
        <v>1221</v>
      </c>
    </row>
    <row r="152" spans="1:22" ht="45" x14ac:dyDescent="0.25">
      <c r="A152" s="87" t="s">
        <v>949</v>
      </c>
      <c r="B152" s="87" t="s">
        <v>701</v>
      </c>
      <c r="C152" s="88" t="s">
        <v>702</v>
      </c>
      <c r="D152" s="89">
        <v>151</v>
      </c>
      <c r="E152" s="90" t="s">
        <v>947</v>
      </c>
      <c r="F152" s="87" t="s">
        <v>704</v>
      </c>
      <c r="G152" s="88" t="s">
        <v>552</v>
      </c>
      <c r="H152" s="87" t="s">
        <v>27</v>
      </c>
      <c r="I152" s="88" t="s">
        <v>26</v>
      </c>
      <c r="J152" s="88" t="s">
        <v>873</v>
      </c>
      <c r="K152" s="91">
        <v>377130092</v>
      </c>
      <c r="L152" s="91">
        <v>30170407</v>
      </c>
      <c r="M152" s="91">
        <v>0</v>
      </c>
      <c r="N152" s="91"/>
      <c r="O152" s="91">
        <v>407300499</v>
      </c>
      <c r="P152" s="91">
        <v>407300499</v>
      </c>
      <c r="Q152" s="87" t="s">
        <v>706</v>
      </c>
      <c r="R152" s="87" t="s">
        <v>707</v>
      </c>
      <c r="S152" s="88" t="s">
        <v>708</v>
      </c>
      <c r="T152" s="88" t="s">
        <v>709</v>
      </c>
      <c r="U152">
        <f t="shared" si="2"/>
        <v>8</v>
      </c>
      <c r="V152" s="54" t="s">
        <v>1204</v>
      </c>
    </row>
    <row r="153" spans="1:22" ht="45" x14ac:dyDescent="0.25">
      <c r="A153" s="87" t="s">
        <v>950</v>
      </c>
      <c r="B153" s="87" t="s">
        <v>701</v>
      </c>
      <c r="C153" s="88" t="s">
        <v>702</v>
      </c>
      <c r="D153" s="89">
        <v>152</v>
      </c>
      <c r="E153" s="90" t="s">
        <v>951</v>
      </c>
      <c r="F153" s="87" t="s">
        <v>704</v>
      </c>
      <c r="G153" s="88" t="s">
        <v>552</v>
      </c>
      <c r="H153" s="87" t="s">
        <v>27</v>
      </c>
      <c r="I153" s="88" t="s">
        <v>26</v>
      </c>
      <c r="J153" s="88" t="s">
        <v>873</v>
      </c>
      <c r="K153" s="91">
        <v>107704106</v>
      </c>
      <c r="L153" s="91">
        <v>8616328</v>
      </c>
      <c r="M153" s="91">
        <v>0</v>
      </c>
      <c r="N153" s="91"/>
      <c r="O153" s="91">
        <v>116320434</v>
      </c>
      <c r="P153" s="91">
        <v>116320434</v>
      </c>
      <c r="Q153" s="87" t="s">
        <v>706</v>
      </c>
      <c r="R153" s="87" t="s">
        <v>707</v>
      </c>
      <c r="S153" s="88" t="s">
        <v>708</v>
      </c>
      <c r="T153" s="88" t="s">
        <v>709</v>
      </c>
      <c r="U153">
        <f t="shared" si="2"/>
        <v>8</v>
      </c>
      <c r="V153" s="54" t="s">
        <v>555</v>
      </c>
    </row>
    <row r="154" spans="1:22" ht="45" x14ac:dyDescent="0.25">
      <c r="A154" s="87">
        <v>53</v>
      </c>
      <c r="B154" s="87" t="s">
        <v>701</v>
      </c>
      <c r="C154" s="88" t="s">
        <v>702</v>
      </c>
      <c r="D154" s="89">
        <v>153</v>
      </c>
      <c r="E154" s="90" t="s">
        <v>951</v>
      </c>
      <c r="F154" s="87" t="s">
        <v>704</v>
      </c>
      <c r="G154" s="88" t="s">
        <v>552</v>
      </c>
      <c r="H154" s="87" t="s">
        <v>27</v>
      </c>
      <c r="I154" s="88" t="s">
        <v>26</v>
      </c>
      <c r="J154" s="88" t="s">
        <v>873</v>
      </c>
      <c r="K154" s="91">
        <v>425874512</v>
      </c>
      <c r="L154" s="91">
        <v>34069961</v>
      </c>
      <c r="M154" s="91">
        <v>0</v>
      </c>
      <c r="N154" s="91"/>
      <c r="O154" s="91">
        <v>459944473</v>
      </c>
      <c r="P154" s="91">
        <v>459944473</v>
      </c>
      <c r="Q154" s="87" t="s">
        <v>706</v>
      </c>
      <c r="R154" s="87" t="s">
        <v>707</v>
      </c>
      <c r="S154" s="88" t="s">
        <v>708</v>
      </c>
      <c r="T154" s="88" t="s">
        <v>709</v>
      </c>
      <c r="U154">
        <f t="shared" si="2"/>
        <v>8</v>
      </c>
      <c r="V154" s="54" t="s">
        <v>555</v>
      </c>
    </row>
    <row r="155" spans="1:22" ht="45" x14ac:dyDescent="0.25">
      <c r="A155" s="87" t="s">
        <v>952</v>
      </c>
      <c r="B155" s="87" t="s">
        <v>701</v>
      </c>
      <c r="C155" s="88" t="s">
        <v>702</v>
      </c>
      <c r="D155" s="89">
        <v>154</v>
      </c>
      <c r="E155" s="90" t="s">
        <v>953</v>
      </c>
      <c r="F155" s="87" t="s">
        <v>704</v>
      </c>
      <c r="G155" s="88" t="s">
        <v>552</v>
      </c>
      <c r="H155" s="87" t="s">
        <v>27</v>
      </c>
      <c r="I155" s="88" t="s">
        <v>26</v>
      </c>
      <c r="J155" s="88" t="s">
        <v>873</v>
      </c>
      <c r="K155" s="91">
        <v>102684692</v>
      </c>
      <c r="L155" s="91">
        <v>8214775</v>
      </c>
      <c r="M155" s="91">
        <v>0</v>
      </c>
      <c r="N155" s="91"/>
      <c r="O155" s="91">
        <v>110899467</v>
      </c>
      <c r="P155" s="91">
        <v>110899467</v>
      </c>
      <c r="Q155" s="87" t="s">
        <v>706</v>
      </c>
      <c r="R155" s="87" t="s">
        <v>707</v>
      </c>
      <c r="S155" s="88" t="s">
        <v>708</v>
      </c>
      <c r="T155" s="88" t="s">
        <v>709</v>
      </c>
      <c r="U155">
        <f t="shared" si="2"/>
        <v>8</v>
      </c>
      <c r="V155" s="54" t="s">
        <v>555</v>
      </c>
    </row>
    <row r="156" spans="1:22" ht="45" x14ac:dyDescent="0.25">
      <c r="A156" s="87" t="s">
        <v>954</v>
      </c>
      <c r="B156" s="87" t="s">
        <v>701</v>
      </c>
      <c r="C156" s="88" t="s">
        <v>702</v>
      </c>
      <c r="D156" s="89">
        <v>155</v>
      </c>
      <c r="E156" s="90" t="s">
        <v>953</v>
      </c>
      <c r="F156" s="87" t="s">
        <v>704</v>
      </c>
      <c r="G156" s="88" t="s">
        <v>552</v>
      </c>
      <c r="H156" s="87" t="s">
        <v>27</v>
      </c>
      <c r="I156" s="88" t="s">
        <v>26</v>
      </c>
      <c r="J156" s="88" t="s">
        <v>873</v>
      </c>
      <c r="K156" s="91">
        <v>114794546</v>
      </c>
      <c r="L156" s="91">
        <v>9183564</v>
      </c>
      <c r="M156" s="91">
        <v>0</v>
      </c>
      <c r="N156" s="91"/>
      <c r="O156" s="91">
        <v>123978110</v>
      </c>
      <c r="P156" s="91">
        <v>123978110</v>
      </c>
      <c r="Q156" s="87" t="s">
        <v>706</v>
      </c>
      <c r="R156" s="87" t="s">
        <v>707</v>
      </c>
      <c r="S156" s="88" t="s">
        <v>708</v>
      </c>
      <c r="T156" s="88" t="s">
        <v>709</v>
      </c>
      <c r="U156">
        <f t="shared" si="2"/>
        <v>8</v>
      </c>
      <c r="V156" s="54" t="s">
        <v>555</v>
      </c>
    </row>
    <row r="157" spans="1:22" ht="45" x14ac:dyDescent="0.25">
      <c r="A157" s="87">
        <v>54</v>
      </c>
      <c r="B157" s="87" t="s">
        <v>701</v>
      </c>
      <c r="C157" s="88" t="s">
        <v>702</v>
      </c>
      <c r="D157" s="89">
        <v>156</v>
      </c>
      <c r="E157" s="90" t="s">
        <v>953</v>
      </c>
      <c r="F157" s="87" t="s">
        <v>704</v>
      </c>
      <c r="G157" s="88" t="s">
        <v>552</v>
      </c>
      <c r="H157" s="87" t="s">
        <v>27</v>
      </c>
      <c r="I157" s="88" t="s">
        <v>26</v>
      </c>
      <c r="J157" s="88" t="s">
        <v>873</v>
      </c>
      <c r="K157" s="91">
        <v>246551362</v>
      </c>
      <c r="L157" s="91">
        <v>19724109</v>
      </c>
      <c r="M157" s="91">
        <v>0</v>
      </c>
      <c r="N157" s="91"/>
      <c r="O157" s="91">
        <v>266275471</v>
      </c>
      <c r="P157" s="91">
        <v>266275471</v>
      </c>
      <c r="Q157" s="87" t="s">
        <v>706</v>
      </c>
      <c r="R157" s="87" t="s">
        <v>707</v>
      </c>
      <c r="S157" s="88" t="s">
        <v>708</v>
      </c>
      <c r="T157" s="88" t="s">
        <v>709</v>
      </c>
      <c r="U157">
        <f t="shared" si="2"/>
        <v>8</v>
      </c>
      <c r="V157" s="54" t="s">
        <v>555</v>
      </c>
    </row>
    <row r="158" spans="1:22" ht="45" x14ac:dyDescent="0.25">
      <c r="A158" s="87" t="s">
        <v>955</v>
      </c>
      <c r="B158" s="87" t="s">
        <v>701</v>
      </c>
      <c r="C158" s="88" t="s">
        <v>702</v>
      </c>
      <c r="D158" s="89">
        <v>157</v>
      </c>
      <c r="E158" s="90" t="s">
        <v>956</v>
      </c>
      <c r="F158" s="87" t="s">
        <v>704</v>
      </c>
      <c r="G158" s="88" t="s">
        <v>552</v>
      </c>
      <c r="H158" s="87" t="s">
        <v>27</v>
      </c>
      <c r="I158" s="88" t="s">
        <v>26</v>
      </c>
      <c r="J158" s="88" t="s">
        <v>873</v>
      </c>
      <c r="K158" s="91">
        <v>96077840</v>
      </c>
      <c r="L158" s="91">
        <v>7686227</v>
      </c>
      <c r="M158" s="91">
        <v>0</v>
      </c>
      <c r="N158" s="91"/>
      <c r="O158" s="91">
        <v>103764067</v>
      </c>
      <c r="P158" s="91">
        <v>103764067</v>
      </c>
      <c r="Q158" s="87" t="s">
        <v>706</v>
      </c>
      <c r="R158" s="87" t="s">
        <v>707</v>
      </c>
      <c r="S158" s="88" t="s">
        <v>708</v>
      </c>
      <c r="T158" s="88" t="s">
        <v>709</v>
      </c>
      <c r="U158">
        <f t="shared" si="2"/>
        <v>8</v>
      </c>
      <c r="V158" s="54" t="s">
        <v>553</v>
      </c>
    </row>
    <row r="159" spans="1:22" ht="45" x14ac:dyDescent="0.25">
      <c r="A159" s="87" t="s">
        <v>957</v>
      </c>
      <c r="B159" s="87" t="s">
        <v>701</v>
      </c>
      <c r="C159" s="88" t="s">
        <v>702</v>
      </c>
      <c r="D159" s="89">
        <v>158</v>
      </c>
      <c r="E159" s="90" t="s">
        <v>956</v>
      </c>
      <c r="F159" s="87" t="s">
        <v>704</v>
      </c>
      <c r="G159" s="88" t="s">
        <v>552</v>
      </c>
      <c r="H159" s="87" t="s">
        <v>27</v>
      </c>
      <c r="I159" s="88" t="s">
        <v>26</v>
      </c>
      <c r="J159" s="88" t="s">
        <v>873</v>
      </c>
      <c r="K159" s="91">
        <v>249204092</v>
      </c>
      <c r="L159" s="91">
        <v>19936327</v>
      </c>
      <c r="M159" s="91">
        <v>0</v>
      </c>
      <c r="N159" s="91"/>
      <c r="O159" s="91">
        <v>269140419</v>
      </c>
      <c r="P159" s="91">
        <v>269140419</v>
      </c>
      <c r="Q159" s="87" t="s">
        <v>706</v>
      </c>
      <c r="R159" s="87" t="s">
        <v>707</v>
      </c>
      <c r="S159" s="88" t="s">
        <v>708</v>
      </c>
      <c r="T159" s="88" t="s">
        <v>709</v>
      </c>
      <c r="U159">
        <f t="shared" si="2"/>
        <v>8</v>
      </c>
      <c r="V159" s="54" t="s">
        <v>553</v>
      </c>
    </row>
    <row r="160" spans="1:22" ht="45" x14ac:dyDescent="0.25">
      <c r="A160" s="87">
        <v>55</v>
      </c>
      <c r="B160" s="87" t="s">
        <v>701</v>
      </c>
      <c r="C160" s="88" t="s">
        <v>702</v>
      </c>
      <c r="D160" s="89">
        <v>159</v>
      </c>
      <c r="E160" s="90" t="s">
        <v>958</v>
      </c>
      <c r="F160" s="87" t="s">
        <v>704</v>
      </c>
      <c r="G160" s="88" t="s">
        <v>552</v>
      </c>
      <c r="H160" s="87" t="s">
        <v>27</v>
      </c>
      <c r="I160" s="88" t="s">
        <v>26</v>
      </c>
      <c r="J160" s="88" t="s">
        <v>873</v>
      </c>
      <c r="K160" s="91">
        <v>110889696</v>
      </c>
      <c r="L160" s="91">
        <v>8871176</v>
      </c>
      <c r="M160" s="91">
        <v>0</v>
      </c>
      <c r="N160" s="91"/>
      <c r="O160" s="91">
        <v>119760872</v>
      </c>
      <c r="P160" s="91">
        <v>119760872</v>
      </c>
      <c r="Q160" s="87" t="s">
        <v>706</v>
      </c>
      <c r="R160" s="87" t="s">
        <v>707</v>
      </c>
      <c r="S160" s="88" t="s">
        <v>708</v>
      </c>
      <c r="T160" s="88" t="s">
        <v>709</v>
      </c>
      <c r="U160">
        <f t="shared" si="2"/>
        <v>8</v>
      </c>
      <c r="V160" s="54" t="s">
        <v>553</v>
      </c>
    </row>
    <row r="161" spans="1:22" ht="45" x14ac:dyDescent="0.25">
      <c r="A161" s="87" t="s">
        <v>959</v>
      </c>
      <c r="B161" s="87" t="s">
        <v>701</v>
      </c>
      <c r="C161" s="88" t="s">
        <v>702</v>
      </c>
      <c r="D161" s="89">
        <v>160</v>
      </c>
      <c r="E161" s="90" t="s">
        <v>958</v>
      </c>
      <c r="F161" s="87" t="s">
        <v>704</v>
      </c>
      <c r="G161" s="88" t="s">
        <v>552</v>
      </c>
      <c r="H161" s="87" t="s">
        <v>27</v>
      </c>
      <c r="I161" s="88" t="s">
        <v>26</v>
      </c>
      <c r="J161" s="88" t="s">
        <v>873</v>
      </c>
      <c r="K161" s="91">
        <v>92411094</v>
      </c>
      <c r="L161" s="91">
        <v>7392888</v>
      </c>
      <c r="M161" s="91">
        <v>0</v>
      </c>
      <c r="N161" s="91"/>
      <c r="O161" s="91">
        <v>99803982</v>
      </c>
      <c r="P161" s="91">
        <v>99803982</v>
      </c>
      <c r="Q161" s="87" t="s">
        <v>706</v>
      </c>
      <c r="R161" s="87" t="s">
        <v>707</v>
      </c>
      <c r="S161" s="88" t="s">
        <v>708</v>
      </c>
      <c r="T161" s="88" t="s">
        <v>709</v>
      </c>
      <c r="U161">
        <f t="shared" si="2"/>
        <v>8</v>
      </c>
      <c r="V161" s="54" t="s">
        <v>553</v>
      </c>
    </row>
    <row r="162" spans="1:22" ht="45" x14ac:dyDescent="0.25">
      <c r="A162" s="87" t="s">
        <v>960</v>
      </c>
      <c r="B162" s="87" t="s">
        <v>701</v>
      </c>
      <c r="C162" s="88" t="s">
        <v>702</v>
      </c>
      <c r="D162" s="89">
        <v>161</v>
      </c>
      <c r="E162" s="90" t="s">
        <v>958</v>
      </c>
      <c r="F162" s="87" t="s">
        <v>704</v>
      </c>
      <c r="G162" s="88" t="s">
        <v>552</v>
      </c>
      <c r="H162" s="87" t="s">
        <v>27</v>
      </c>
      <c r="I162" s="88" t="s">
        <v>26</v>
      </c>
      <c r="J162" s="88" t="s">
        <v>873</v>
      </c>
      <c r="K162" s="91">
        <v>242100100</v>
      </c>
      <c r="L162" s="91">
        <v>19368008</v>
      </c>
      <c r="M162" s="91">
        <v>0</v>
      </c>
      <c r="N162" s="91"/>
      <c r="O162" s="91">
        <v>261468108</v>
      </c>
      <c r="P162" s="91">
        <v>261468108</v>
      </c>
      <c r="Q162" s="87" t="s">
        <v>706</v>
      </c>
      <c r="R162" s="87" t="s">
        <v>707</v>
      </c>
      <c r="S162" s="88" t="s">
        <v>708</v>
      </c>
      <c r="T162" s="88" t="s">
        <v>709</v>
      </c>
      <c r="U162">
        <f t="shared" si="2"/>
        <v>8</v>
      </c>
      <c r="V162" s="54" t="s">
        <v>550</v>
      </c>
    </row>
    <row r="163" spans="1:22" ht="45" x14ac:dyDescent="0.25">
      <c r="A163" s="87">
        <v>56</v>
      </c>
      <c r="B163" s="87" t="s">
        <v>701</v>
      </c>
      <c r="C163" s="88" t="s">
        <v>702</v>
      </c>
      <c r="D163" s="89">
        <v>162</v>
      </c>
      <c r="E163" s="90" t="s">
        <v>961</v>
      </c>
      <c r="F163" s="87" t="s">
        <v>704</v>
      </c>
      <c r="G163" s="88" t="s">
        <v>552</v>
      </c>
      <c r="H163" s="87" t="s">
        <v>27</v>
      </c>
      <c r="I163" s="88" t="s">
        <v>26</v>
      </c>
      <c r="J163" s="88" t="s">
        <v>873</v>
      </c>
      <c r="K163" s="91">
        <v>105147477</v>
      </c>
      <c r="L163" s="91">
        <v>8411798</v>
      </c>
      <c r="M163" s="91">
        <v>0</v>
      </c>
      <c r="N163" s="91"/>
      <c r="O163" s="91">
        <v>113559275</v>
      </c>
      <c r="P163" s="91">
        <v>113559275</v>
      </c>
      <c r="Q163" s="87" t="s">
        <v>706</v>
      </c>
      <c r="R163" s="87" t="s">
        <v>707</v>
      </c>
      <c r="S163" s="88" t="s">
        <v>708</v>
      </c>
      <c r="T163" s="88" t="s">
        <v>709</v>
      </c>
      <c r="U163">
        <f t="shared" si="2"/>
        <v>8</v>
      </c>
      <c r="V163" s="54" t="s">
        <v>550</v>
      </c>
    </row>
    <row r="164" spans="1:22" ht="45" x14ac:dyDescent="0.25">
      <c r="A164" s="87" t="s">
        <v>962</v>
      </c>
      <c r="B164" s="87" t="s">
        <v>701</v>
      </c>
      <c r="C164" s="88" t="s">
        <v>702</v>
      </c>
      <c r="D164" s="89">
        <v>163</v>
      </c>
      <c r="E164" s="90" t="s">
        <v>961</v>
      </c>
      <c r="F164" s="87" t="s">
        <v>704</v>
      </c>
      <c r="G164" s="88" t="s">
        <v>552</v>
      </c>
      <c r="H164" s="87" t="s">
        <v>27</v>
      </c>
      <c r="I164" s="88" t="s">
        <v>26</v>
      </c>
      <c r="J164" s="88" t="s">
        <v>873</v>
      </c>
      <c r="K164" s="91">
        <v>112273461</v>
      </c>
      <c r="L164" s="91">
        <v>8981877</v>
      </c>
      <c r="M164" s="91">
        <v>0</v>
      </c>
      <c r="N164" s="91"/>
      <c r="O164" s="91">
        <v>121255338</v>
      </c>
      <c r="P164" s="91">
        <v>121255338</v>
      </c>
      <c r="Q164" s="87" t="s">
        <v>706</v>
      </c>
      <c r="R164" s="87" t="s">
        <v>707</v>
      </c>
      <c r="S164" s="88" t="s">
        <v>708</v>
      </c>
      <c r="T164" s="88" t="s">
        <v>709</v>
      </c>
      <c r="U164">
        <f t="shared" si="2"/>
        <v>8</v>
      </c>
      <c r="V164" s="54" t="s">
        <v>550</v>
      </c>
    </row>
    <row r="165" spans="1:22" ht="45" x14ac:dyDescent="0.25">
      <c r="A165" s="87" t="s">
        <v>963</v>
      </c>
      <c r="B165" s="87" t="s">
        <v>701</v>
      </c>
      <c r="C165" s="88" t="s">
        <v>702</v>
      </c>
      <c r="D165" s="89">
        <v>164</v>
      </c>
      <c r="E165" s="90" t="s">
        <v>964</v>
      </c>
      <c r="F165" s="87" t="s">
        <v>704</v>
      </c>
      <c r="G165" s="88" t="s">
        <v>552</v>
      </c>
      <c r="H165" s="87" t="s">
        <v>27</v>
      </c>
      <c r="I165" s="88" t="s">
        <v>26</v>
      </c>
      <c r="J165" s="88" t="s">
        <v>873</v>
      </c>
      <c r="K165" s="91">
        <v>114121988</v>
      </c>
      <c r="L165" s="91">
        <v>9129759</v>
      </c>
      <c r="M165" s="91">
        <v>0</v>
      </c>
      <c r="N165" s="91"/>
      <c r="O165" s="91">
        <v>123251747</v>
      </c>
      <c r="P165" s="91">
        <v>123251747</v>
      </c>
      <c r="Q165" s="87" t="s">
        <v>706</v>
      </c>
      <c r="R165" s="87" t="s">
        <v>707</v>
      </c>
      <c r="S165" s="88" t="s">
        <v>708</v>
      </c>
      <c r="T165" s="88" t="s">
        <v>709</v>
      </c>
      <c r="U165">
        <f t="shared" si="2"/>
        <v>8</v>
      </c>
    </row>
    <row r="166" spans="1:22" ht="45" x14ac:dyDescent="0.25">
      <c r="A166" s="87">
        <v>57</v>
      </c>
      <c r="B166" s="87" t="s">
        <v>701</v>
      </c>
      <c r="C166" s="88" t="s">
        <v>702</v>
      </c>
      <c r="D166" s="89">
        <v>165</v>
      </c>
      <c r="E166" s="90" t="s">
        <v>965</v>
      </c>
      <c r="F166" s="87" t="s">
        <v>704</v>
      </c>
      <c r="G166" s="88" t="s">
        <v>552</v>
      </c>
      <c r="H166" s="87" t="s">
        <v>27</v>
      </c>
      <c r="I166" s="88" t="s">
        <v>26</v>
      </c>
      <c r="J166" s="88" t="s">
        <v>873</v>
      </c>
      <c r="K166" s="91">
        <v>354154093</v>
      </c>
      <c r="L166" s="91">
        <v>28332327</v>
      </c>
      <c r="M166" s="91">
        <v>0</v>
      </c>
      <c r="N166" s="91"/>
      <c r="O166" s="91">
        <v>382486420</v>
      </c>
      <c r="P166" s="91">
        <v>382486420</v>
      </c>
      <c r="Q166" s="87" t="s">
        <v>706</v>
      </c>
      <c r="R166" s="87" t="s">
        <v>707</v>
      </c>
      <c r="S166" s="88" t="s">
        <v>708</v>
      </c>
      <c r="T166" s="88" t="s">
        <v>709</v>
      </c>
      <c r="U166">
        <f t="shared" si="2"/>
        <v>8</v>
      </c>
    </row>
    <row r="167" spans="1:22" ht="45" x14ac:dyDescent="0.25">
      <c r="A167" s="87" t="s">
        <v>966</v>
      </c>
      <c r="B167" s="87" t="s">
        <v>701</v>
      </c>
      <c r="C167" s="88" t="s">
        <v>702</v>
      </c>
      <c r="D167" s="89">
        <v>166</v>
      </c>
      <c r="E167" s="90" t="s">
        <v>965</v>
      </c>
      <c r="F167" s="87" t="s">
        <v>704</v>
      </c>
      <c r="G167" s="88" t="s">
        <v>552</v>
      </c>
      <c r="H167" s="87" t="s">
        <v>27</v>
      </c>
      <c r="I167" s="88" t="s">
        <v>26</v>
      </c>
      <c r="J167" s="88" t="s">
        <v>873</v>
      </c>
      <c r="K167" s="91">
        <v>138445782</v>
      </c>
      <c r="L167" s="91">
        <v>11075663</v>
      </c>
      <c r="M167" s="91">
        <v>0</v>
      </c>
      <c r="N167" s="91"/>
      <c r="O167" s="91">
        <v>149521445</v>
      </c>
      <c r="P167" s="91">
        <v>149521445</v>
      </c>
      <c r="Q167" s="87" t="s">
        <v>706</v>
      </c>
      <c r="R167" s="87" t="s">
        <v>707</v>
      </c>
      <c r="S167" s="88" t="s">
        <v>708</v>
      </c>
      <c r="T167" s="88" t="s">
        <v>709</v>
      </c>
      <c r="U167">
        <f t="shared" si="2"/>
        <v>8</v>
      </c>
    </row>
    <row r="168" spans="1:22" ht="45" x14ac:dyDescent="0.25">
      <c r="A168" s="87" t="s">
        <v>967</v>
      </c>
      <c r="B168" s="87" t="s">
        <v>701</v>
      </c>
      <c r="C168" s="88" t="s">
        <v>702</v>
      </c>
      <c r="D168" s="89">
        <v>167</v>
      </c>
      <c r="E168" s="90" t="s">
        <v>968</v>
      </c>
      <c r="F168" s="87" t="s">
        <v>704</v>
      </c>
      <c r="G168" s="88" t="s">
        <v>552</v>
      </c>
      <c r="H168" s="87" t="s">
        <v>27</v>
      </c>
      <c r="I168" s="88" t="s">
        <v>26</v>
      </c>
      <c r="J168" s="88" t="s">
        <v>873</v>
      </c>
      <c r="K168" s="91">
        <v>253939938</v>
      </c>
      <c r="L168" s="91">
        <v>20315195</v>
      </c>
      <c r="M168" s="91">
        <v>0</v>
      </c>
      <c r="N168" s="91"/>
      <c r="O168" s="91">
        <v>274255133</v>
      </c>
      <c r="P168" s="91">
        <v>274255133</v>
      </c>
      <c r="Q168" s="87" t="s">
        <v>706</v>
      </c>
      <c r="R168" s="87" t="s">
        <v>707</v>
      </c>
      <c r="S168" s="88" t="s">
        <v>708</v>
      </c>
      <c r="T168" s="88" t="s">
        <v>709</v>
      </c>
      <c r="U168">
        <f t="shared" si="2"/>
        <v>9</v>
      </c>
    </row>
    <row r="169" spans="1:22" ht="45" x14ac:dyDescent="0.25">
      <c r="A169" s="87">
        <v>58</v>
      </c>
      <c r="B169" s="87" t="s">
        <v>701</v>
      </c>
      <c r="C169" s="88" t="s">
        <v>702</v>
      </c>
      <c r="D169" s="89">
        <v>168</v>
      </c>
      <c r="E169" s="90" t="s">
        <v>968</v>
      </c>
      <c r="F169" s="87" t="s">
        <v>704</v>
      </c>
      <c r="G169" s="88" t="s">
        <v>552</v>
      </c>
      <c r="H169" s="87" t="s">
        <v>27</v>
      </c>
      <c r="I169" s="88" t="s">
        <v>26</v>
      </c>
      <c r="J169" s="88" t="s">
        <v>873</v>
      </c>
      <c r="K169" s="91">
        <v>101424294</v>
      </c>
      <c r="L169" s="91">
        <v>8113944</v>
      </c>
      <c r="M169" s="91">
        <v>0</v>
      </c>
      <c r="N169" s="91"/>
      <c r="O169" s="91">
        <v>109538238</v>
      </c>
      <c r="P169" s="91">
        <v>109538238</v>
      </c>
      <c r="Q169" s="87" t="s">
        <v>706</v>
      </c>
      <c r="R169" s="87" t="s">
        <v>707</v>
      </c>
      <c r="S169" s="88" t="s">
        <v>708</v>
      </c>
      <c r="T169" s="88" t="s">
        <v>709</v>
      </c>
      <c r="U169">
        <f t="shared" si="2"/>
        <v>9</v>
      </c>
    </row>
    <row r="170" spans="1:22" ht="45" x14ac:dyDescent="0.25">
      <c r="A170" s="87" t="s">
        <v>969</v>
      </c>
      <c r="B170" s="87" t="s">
        <v>701</v>
      </c>
      <c r="C170" s="88" t="s">
        <v>702</v>
      </c>
      <c r="D170" s="89">
        <v>169</v>
      </c>
      <c r="E170" s="90" t="s">
        <v>970</v>
      </c>
      <c r="F170" s="87" t="s">
        <v>704</v>
      </c>
      <c r="G170" s="88" t="s">
        <v>552</v>
      </c>
      <c r="H170" s="87" t="s">
        <v>27</v>
      </c>
      <c r="I170" s="88" t="s">
        <v>26</v>
      </c>
      <c r="J170" s="88" t="s">
        <v>873</v>
      </c>
      <c r="K170" s="91">
        <v>100785784</v>
      </c>
      <c r="L170" s="91">
        <v>8062863</v>
      </c>
      <c r="M170" s="91">
        <v>0</v>
      </c>
      <c r="N170" s="91"/>
      <c r="O170" s="91">
        <v>108848647</v>
      </c>
      <c r="P170" s="91">
        <v>108848647</v>
      </c>
      <c r="Q170" s="87" t="s">
        <v>706</v>
      </c>
      <c r="R170" s="87" t="s">
        <v>707</v>
      </c>
      <c r="S170" s="88" t="s">
        <v>708</v>
      </c>
      <c r="T170" s="88" t="s">
        <v>709</v>
      </c>
      <c r="U170">
        <f t="shared" si="2"/>
        <v>9</v>
      </c>
    </row>
    <row r="171" spans="1:22" ht="45" x14ac:dyDescent="0.25">
      <c r="A171" s="87" t="s">
        <v>971</v>
      </c>
      <c r="B171" s="87" t="s">
        <v>701</v>
      </c>
      <c r="C171" s="88" t="s">
        <v>702</v>
      </c>
      <c r="D171" s="89">
        <v>170</v>
      </c>
      <c r="E171" s="90" t="s">
        <v>972</v>
      </c>
      <c r="F171" s="87" t="s">
        <v>704</v>
      </c>
      <c r="G171" s="88" t="s">
        <v>552</v>
      </c>
      <c r="H171" s="87" t="s">
        <v>27</v>
      </c>
      <c r="I171" s="88" t="s">
        <v>26</v>
      </c>
      <c r="J171" s="88" t="s">
        <v>873</v>
      </c>
      <c r="K171" s="91">
        <v>114041844</v>
      </c>
      <c r="L171" s="91">
        <v>9123348</v>
      </c>
      <c r="M171" s="91">
        <v>0</v>
      </c>
      <c r="N171" s="91"/>
      <c r="O171" s="91">
        <v>123165192</v>
      </c>
      <c r="P171" s="91">
        <v>123165192</v>
      </c>
      <c r="Q171" s="87" t="s">
        <v>706</v>
      </c>
      <c r="R171" s="87" t="s">
        <v>707</v>
      </c>
      <c r="S171" s="88" t="s">
        <v>708</v>
      </c>
      <c r="T171" s="88" t="s">
        <v>709</v>
      </c>
      <c r="U171">
        <f t="shared" si="2"/>
        <v>9</v>
      </c>
    </row>
    <row r="172" spans="1:22" ht="45" x14ac:dyDescent="0.25">
      <c r="A172" s="87">
        <v>59</v>
      </c>
      <c r="B172" s="87" t="s">
        <v>701</v>
      </c>
      <c r="C172" s="88" t="s">
        <v>702</v>
      </c>
      <c r="D172" s="89">
        <v>171</v>
      </c>
      <c r="E172" s="90" t="s">
        <v>972</v>
      </c>
      <c r="F172" s="87" t="s">
        <v>704</v>
      </c>
      <c r="G172" s="88" t="s">
        <v>552</v>
      </c>
      <c r="H172" s="87" t="s">
        <v>27</v>
      </c>
      <c r="I172" s="88" t="s">
        <v>26</v>
      </c>
      <c r="J172" s="88" t="s">
        <v>873</v>
      </c>
      <c r="K172" s="91">
        <v>264593920</v>
      </c>
      <c r="L172" s="91">
        <v>21167514</v>
      </c>
      <c r="M172" s="91">
        <v>0</v>
      </c>
      <c r="N172" s="91"/>
      <c r="O172" s="91">
        <v>285761434</v>
      </c>
      <c r="P172" s="91">
        <v>285761434</v>
      </c>
      <c r="Q172" s="87" t="s">
        <v>706</v>
      </c>
      <c r="R172" s="87" t="s">
        <v>707</v>
      </c>
      <c r="S172" s="88" t="s">
        <v>708</v>
      </c>
      <c r="T172" s="88" t="s">
        <v>709</v>
      </c>
      <c r="U172">
        <f t="shared" si="2"/>
        <v>9</v>
      </c>
    </row>
    <row r="173" spans="1:22" ht="45" x14ac:dyDescent="0.25">
      <c r="A173" s="87" t="s">
        <v>973</v>
      </c>
      <c r="B173" s="87" t="s">
        <v>701</v>
      </c>
      <c r="C173" s="88" t="s">
        <v>702</v>
      </c>
      <c r="D173" s="89">
        <v>172</v>
      </c>
      <c r="E173" s="90" t="s">
        <v>974</v>
      </c>
      <c r="F173" s="87" t="s">
        <v>704</v>
      </c>
      <c r="G173" s="88" t="s">
        <v>552</v>
      </c>
      <c r="H173" s="87" t="s">
        <v>27</v>
      </c>
      <c r="I173" s="88" t="s">
        <v>26</v>
      </c>
      <c r="J173" s="88" t="s">
        <v>873</v>
      </c>
      <c r="K173" s="91">
        <v>79458759</v>
      </c>
      <c r="L173" s="91">
        <v>6356701</v>
      </c>
      <c r="M173" s="91">
        <v>0</v>
      </c>
      <c r="N173" s="91"/>
      <c r="O173" s="91">
        <v>85815460</v>
      </c>
      <c r="P173" s="91">
        <v>85815460</v>
      </c>
      <c r="Q173" s="87" t="s">
        <v>706</v>
      </c>
      <c r="R173" s="87" t="s">
        <v>707</v>
      </c>
      <c r="S173" s="88" t="s">
        <v>708</v>
      </c>
      <c r="T173" s="88" t="s">
        <v>709</v>
      </c>
      <c r="U173">
        <f t="shared" si="2"/>
        <v>9</v>
      </c>
    </row>
    <row r="174" spans="1:22" ht="45" x14ac:dyDescent="0.25">
      <c r="A174" s="87" t="s">
        <v>975</v>
      </c>
      <c r="B174" s="87" t="s">
        <v>701</v>
      </c>
      <c r="C174" s="88" t="s">
        <v>702</v>
      </c>
      <c r="D174" s="89">
        <v>173</v>
      </c>
      <c r="E174" s="90" t="s">
        <v>974</v>
      </c>
      <c r="F174" s="87" t="s">
        <v>704</v>
      </c>
      <c r="G174" s="88" t="s">
        <v>552</v>
      </c>
      <c r="H174" s="87" t="s">
        <v>27</v>
      </c>
      <c r="I174" s="88" t="s">
        <v>26</v>
      </c>
      <c r="J174" s="88" t="s">
        <v>873</v>
      </c>
      <c r="K174" s="91">
        <v>323491892</v>
      </c>
      <c r="L174" s="91">
        <v>25879351</v>
      </c>
      <c r="M174" s="91">
        <v>0</v>
      </c>
      <c r="N174" s="91"/>
      <c r="O174" s="91">
        <v>349371243</v>
      </c>
      <c r="P174" s="91">
        <v>349371243</v>
      </c>
      <c r="Q174" s="87" t="s">
        <v>706</v>
      </c>
      <c r="R174" s="87" t="s">
        <v>707</v>
      </c>
      <c r="S174" s="88" t="s">
        <v>708</v>
      </c>
      <c r="T174" s="88" t="s">
        <v>709</v>
      </c>
      <c r="U174">
        <f t="shared" si="2"/>
        <v>9</v>
      </c>
    </row>
    <row r="175" spans="1:22" ht="45" x14ac:dyDescent="0.25">
      <c r="A175" s="87">
        <v>60</v>
      </c>
      <c r="B175" s="87" t="s">
        <v>701</v>
      </c>
      <c r="C175" s="88" t="s">
        <v>702</v>
      </c>
      <c r="D175" s="89">
        <v>174</v>
      </c>
      <c r="E175" s="90" t="s">
        <v>976</v>
      </c>
      <c r="F175" s="87" t="s">
        <v>704</v>
      </c>
      <c r="G175" s="88" t="s">
        <v>552</v>
      </c>
      <c r="H175" s="87" t="s">
        <v>27</v>
      </c>
      <c r="I175" s="88" t="s">
        <v>26</v>
      </c>
      <c r="J175" s="88" t="s">
        <v>873</v>
      </c>
      <c r="K175" s="91">
        <v>82644158</v>
      </c>
      <c r="L175" s="91">
        <v>6611533</v>
      </c>
      <c r="M175" s="91">
        <v>0</v>
      </c>
      <c r="N175" s="91"/>
      <c r="O175" s="91">
        <v>89255691</v>
      </c>
      <c r="P175" s="91">
        <v>89255691</v>
      </c>
      <c r="Q175" s="87" t="s">
        <v>706</v>
      </c>
      <c r="R175" s="87" t="s">
        <v>707</v>
      </c>
      <c r="S175" s="88" t="s">
        <v>708</v>
      </c>
      <c r="T175" s="88" t="s">
        <v>709</v>
      </c>
      <c r="U175">
        <f t="shared" si="2"/>
        <v>9</v>
      </c>
    </row>
    <row r="176" spans="1:22" ht="45" x14ac:dyDescent="0.25">
      <c r="A176" s="87" t="s">
        <v>977</v>
      </c>
      <c r="B176" s="87" t="s">
        <v>701</v>
      </c>
      <c r="C176" s="88" t="s">
        <v>702</v>
      </c>
      <c r="D176" s="89">
        <v>175</v>
      </c>
      <c r="E176" s="90" t="s">
        <v>976</v>
      </c>
      <c r="F176" s="87" t="s">
        <v>704</v>
      </c>
      <c r="G176" s="88" t="s">
        <v>552</v>
      </c>
      <c r="H176" s="87" t="s">
        <v>27</v>
      </c>
      <c r="I176" s="88" t="s">
        <v>26</v>
      </c>
      <c r="J176" s="88" t="s">
        <v>873</v>
      </c>
      <c r="K176" s="91">
        <v>234506564</v>
      </c>
      <c r="L176" s="91">
        <v>18760525</v>
      </c>
      <c r="M176" s="91">
        <v>0</v>
      </c>
      <c r="N176" s="91"/>
      <c r="O176" s="91">
        <v>253267089</v>
      </c>
      <c r="P176" s="91">
        <v>253267089</v>
      </c>
      <c r="Q176" s="87" t="s">
        <v>706</v>
      </c>
      <c r="R176" s="87" t="s">
        <v>707</v>
      </c>
      <c r="S176" s="88" t="s">
        <v>708</v>
      </c>
      <c r="T176" s="88" t="s">
        <v>709</v>
      </c>
      <c r="U176">
        <f t="shared" si="2"/>
        <v>9</v>
      </c>
    </row>
    <row r="177" spans="1:21" ht="45" x14ac:dyDescent="0.25">
      <c r="A177" s="87" t="s">
        <v>978</v>
      </c>
      <c r="B177" s="87" t="s">
        <v>701</v>
      </c>
      <c r="C177" s="88" t="s">
        <v>702</v>
      </c>
      <c r="D177" s="89">
        <v>176</v>
      </c>
      <c r="E177" s="90" t="s">
        <v>979</v>
      </c>
      <c r="F177" s="87" t="s">
        <v>704</v>
      </c>
      <c r="G177" s="88" t="s">
        <v>552</v>
      </c>
      <c r="H177" s="87" t="s">
        <v>27</v>
      </c>
      <c r="I177" s="88" t="s">
        <v>26</v>
      </c>
      <c r="J177" s="88" t="s">
        <v>873</v>
      </c>
      <c r="K177" s="91">
        <v>47465510</v>
      </c>
      <c r="L177" s="91">
        <v>3797241</v>
      </c>
      <c r="M177" s="91">
        <v>0</v>
      </c>
      <c r="N177" s="91"/>
      <c r="O177" s="91">
        <v>51262751</v>
      </c>
      <c r="P177" s="91">
        <v>51262751</v>
      </c>
      <c r="Q177" s="87" t="s">
        <v>706</v>
      </c>
      <c r="R177" s="87" t="s">
        <v>707</v>
      </c>
      <c r="S177" s="88" t="s">
        <v>708</v>
      </c>
      <c r="T177" s="88" t="s">
        <v>709</v>
      </c>
      <c r="U177">
        <f t="shared" si="2"/>
        <v>9</v>
      </c>
    </row>
    <row r="178" spans="1:21" ht="45" x14ac:dyDescent="0.25">
      <c r="A178" s="87">
        <v>61</v>
      </c>
      <c r="B178" s="87" t="s">
        <v>701</v>
      </c>
      <c r="C178" s="88" t="s">
        <v>702</v>
      </c>
      <c r="D178" s="89">
        <v>177</v>
      </c>
      <c r="E178" s="90" t="s">
        <v>979</v>
      </c>
      <c r="F178" s="87" t="s">
        <v>704</v>
      </c>
      <c r="G178" s="88" t="s">
        <v>552</v>
      </c>
      <c r="H178" s="87" t="s">
        <v>27</v>
      </c>
      <c r="I178" s="88" t="s">
        <v>26</v>
      </c>
      <c r="J178" s="88" t="s">
        <v>873</v>
      </c>
      <c r="K178" s="91">
        <v>235728702</v>
      </c>
      <c r="L178" s="91">
        <v>18858296</v>
      </c>
      <c r="M178" s="91">
        <v>0</v>
      </c>
      <c r="N178" s="91"/>
      <c r="O178" s="91">
        <v>254586998</v>
      </c>
      <c r="P178" s="91">
        <v>254586998</v>
      </c>
      <c r="Q178" s="87" t="s">
        <v>706</v>
      </c>
      <c r="R178" s="87" t="s">
        <v>707</v>
      </c>
      <c r="S178" s="88" t="s">
        <v>708</v>
      </c>
      <c r="T178" s="88" t="s">
        <v>709</v>
      </c>
      <c r="U178">
        <f t="shared" si="2"/>
        <v>9</v>
      </c>
    </row>
    <row r="179" spans="1:21" ht="45" x14ac:dyDescent="0.25">
      <c r="A179" s="87" t="s">
        <v>980</v>
      </c>
      <c r="B179" s="87" t="s">
        <v>701</v>
      </c>
      <c r="C179" s="88" t="s">
        <v>702</v>
      </c>
      <c r="D179" s="89">
        <v>178</v>
      </c>
      <c r="E179" s="90" t="s">
        <v>981</v>
      </c>
      <c r="F179" s="87" t="s">
        <v>704</v>
      </c>
      <c r="G179" s="88" t="s">
        <v>552</v>
      </c>
      <c r="H179" s="87" t="s">
        <v>27</v>
      </c>
      <c r="I179" s="88" t="s">
        <v>26</v>
      </c>
      <c r="J179" s="88" t="s">
        <v>873</v>
      </c>
      <c r="K179" s="91">
        <v>107400740</v>
      </c>
      <c r="L179" s="91">
        <v>8592059</v>
      </c>
      <c r="M179" s="91">
        <v>0</v>
      </c>
      <c r="N179" s="91"/>
      <c r="O179" s="91">
        <v>115992799</v>
      </c>
      <c r="P179" s="91">
        <v>115992799</v>
      </c>
      <c r="Q179" s="87" t="s">
        <v>706</v>
      </c>
      <c r="R179" s="87" t="s">
        <v>707</v>
      </c>
      <c r="S179" s="88" t="s">
        <v>708</v>
      </c>
      <c r="T179" s="88" t="s">
        <v>709</v>
      </c>
      <c r="U179">
        <f t="shared" si="2"/>
        <v>9</v>
      </c>
    </row>
    <row r="180" spans="1:21" ht="45" x14ac:dyDescent="0.25">
      <c r="A180" s="87" t="s">
        <v>982</v>
      </c>
      <c r="B180" s="87" t="s">
        <v>701</v>
      </c>
      <c r="C180" s="88" t="s">
        <v>702</v>
      </c>
      <c r="D180" s="89">
        <v>179</v>
      </c>
      <c r="E180" s="90" t="s">
        <v>981</v>
      </c>
      <c r="F180" s="87" t="s">
        <v>704</v>
      </c>
      <c r="G180" s="88" t="s">
        <v>552</v>
      </c>
      <c r="H180" s="87" t="s">
        <v>27</v>
      </c>
      <c r="I180" s="88" t="s">
        <v>26</v>
      </c>
      <c r="J180" s="88" t="s">
        <v>873</v>
      </c>
      <c r="K180" s="91">
        <v>217339824</v>
      </c>
      <c r="L180" s="91">
        <v>17387186</v>
      </c>
      <c r="M180" s="91">
        <v>0</v>
      </c>
      <c r="N180" s="91"/>
      <c r="O180" s="91">
        <v>234727010</v>
      </c>
      <c r="P180" s="91">
        <v>234727010</v>
      </c>
      <c r="Q180" s="87" t="s">
        <v>706</v>
      </c>
      <c r="R180" s="87" t="s">
        <v>707</v>
      </c>
      <c r="S180" s="88" t="s">
        <v>708</v>
      </c>
      <c r="T180" s="88" t="s">
        <v>709</v>
      </c>
      <c r="U180">
        <f t="shared" si="2"/>
        <v>9</v>
      </c>
    </row>
    <row r="181" spans="1:21" ht="45" x14ac:dyDescent="0.25">
      <c r="A181" s="87">
        <v>62</v>
      </c>
      <c r="B181" s="87" t="s">
        <v>701</v>
      </c>
      <c r="C181" s="88" t="s">
        <v>702</v>
      </c>
      <c r="D181" s="89">
        <v>180</v>
      </c>
      <c r="E181" s="90" t="s">
        <v>983</v>
      </c>
      <c r="F181" s="87" t="s">
        <v>704</v>
      </c>
      <c r="G181" s="88" t="s">
        <v>552</v>
      </c>
      <c r="H181" s="87" t="s">
        <v>27</v>
      </c>
      <c r="I181" s="88" t="s">
        <v>26</v>
      </c>
      <c r="J181" s="88" t="s">
        <v>873</v>
      </c>
      <c r="K181" s="91">
        <v>72377712</v>
      </c>
      <c r="L181" s="91">
        <v>5790217</v>
      </c>
      <c r="M181" s="91">
        <v>0</v>
      </c>
      <c r="N181" s="91"/>
      <c r="O181" s="91">
        <v>78167929</v>
      </c>
      <c r="P181" s="91">
        <v>78167929</v>
      </c>
      <c r="Q181" s="87" t="s">
        <v>706</v>
      </c>
      <c r="R181" s="87" t="s">
        <v>707</v>
      </c>
      <c r="S181" s="88" t="s">
        <v>708</v>
      </c>
      <c r="T181" s="88" t="s">
        <v>709</v>
      </c>
      <c r="U181">
        <f t="shared" si="2"/>
        <v>9</v>
      </c>
    </row>
    <row r="182" spans="1:21" ht="45" x14ac:dyDescent="0.25">
      <c r="A182" s="87" t="s">
        <v>984</v>
      </c>
      <c r="B182" s="87" t="s">
        <v>701</v>
      </c>
      <c r="C182" s="88" t="s">
        <v>702</v>
      </c>
      <c r="D182" s="89">
        <v>181</v>
      </c>
      <c r="E182" s="90" t="s">
        <v>985</v>
      </c>
      <c r="F182" s="87" t="s">
        <v>704</v>
      </c>
      <c r="G182" s="88" t="s">
        <v>552</v>
      </c>
      <c r="H182" s="87" t="s">
        <v>27</v>
      </c>
      <c r="I182" s="88" t="s">
        <v>26</v>
      </c>
      <c r="J182" s="88" t="s">
        <v>873</v>
      </c>
      <c r="K182" s="91">
        <v>78974183</v>
      </c>
      <c r="L182" s="91">
        <v>6317935</v>
      </c>
      <c r="M182" s="91">
        <v>0</v>
      </c>
      <c r="N182" s="91"/>
      <c r="O182" s="91">
        <v>85292118</v>
      </c>
      <c r="P182" s="91">
        <v>85292118</v>
      </c>
      <c r="Q182" s="87" t="s">
        <v>706</v>
      </c>
      <c r="R182" s="87" t="s">
        <v>707</v>
      </c>
      <c r="S182" s="88" t="s">
        <v>708</v>
      </c>
      <c r="T182" s="88" t="s">
        <v>709</v>
      </c>
      <c r="U182">
        <f t="shared" si="2"/>
        <v>9</v>
      </c>
    </row>
    <row r="183" spans="1:21" ht="45" x14ac:dyDescent="0.25">
      <c r="A183" s="87" t="s">
        <v>986</v>
      </c>
      <c r="B183" s="87" t="s">
        <v>701</v>
      </c>
      <c r="C183" s="88" t="s">
        <v>702</v>
      </c>
      <c r="D183" s="89">
        <v>182</v>
      </c>
      <c r="E183" s="90" t="s">
        <v>985</v>
      </c>
      <c r="F183" s="87" t="s">
        <v>704</v>
      </c>
      <c r="G183" s="88" t="s">
        <v>552</v>
      </c>
      <c r="H183" s="87" t="s">
        <v>27</v>
      </c>
      <c r="I183" s="88" t="s">
        <v>26</v>
      </c>
      <c r="J183" s="88" t="s">
        <v>873</v>
      </c>
      <c r="K183" s="91">
        <v>336738596</v>
      </c>
      <c r="L183" s="91">
        <v>26939088</v>
      </c>
      <c r="M183" s="91">
        <v>0</v>
      </c>
      <c r="N183" s="91"/>
      <c r="O183" s="91">
        <v>363677684</v>
      </c>
      <c r="P183" s="91">
        <v>363677684</v>
      </c>
      <c r="Q183" s="87" t="s">
        <v>706</v>
      </c>
      <c r="R183" s="87" t="s">
        <v>707</v>
      </c>
      <c r="S183" s="88" t="s">
        <v>708</v>
      </c>
      <c r="T183" s="88" t="s">
        <v>709</v>
      </c>
      <c r="U183">
        <f t="shared" si="2"/>
        <v>9</v>
      </c>
    </row>
    <row r="184" spans="1:21" ht="45" x14ac:dyDescent="0.25">
      <c r="A184" s="87">
        <v>63</v>
      </c>
      <c r="B184" s="87" t="s">
        <v>701</v>
      </c>
      <c r="C184" s="88" t="s">
        <v>702</v>
      </c>
      <c r="D184" s="89">
        <v>183</v>
      </c>
      <c r="E184" s="90" t="s">
        <v>987</v>
      </c>
      <c r="F184" s="87" t="s">
        <v>704</v>
      </c>
      <c r="G184" s="88" t="s">
        <v>552</v>
      </c>
      <c r="H184" s="87" t="s">
        <v>27</v>
      </c>
      <c r="I184" s="88" t="s">
        <v>26</v>
      </c>
      <c r="J184" s="88" t="s">
        <v>873</v>
      </c>
      <c r="K184" s="91">
        <v>64835489</v>
      </c>
      <c r="L184" s="91">
        <v>5186839</v>
      </c>
      <c r="M184" s="91">
        <v>0</v>
      </c>
      <c r="N184" s="91"/>
      <c r="O184" s="91">
        <v>70022328</v>
      </c>
      <c r="P184" s="91">
        <v>70022328</v>
      </c>
      <c r="Q184" s="87" t="s">
        <v>706</v>
      </c>
      <c r="R184" s="87" t="s">
        <v>707</v>
      </c>
      <c r="S184" s="88" t="s">
        <v>708</v>
      </c>
      <c r="T184" s="88" t="s">
        <v>709</v>
      </c>
      <c r="U184">
        <f t="shared" si="2"/>
        <v>9</v>
      </c>
    </row>
    <row r="185" spans="1:21" ht="45" x14ac:dyDescent="0.25">
      <c r="A185" s="87" t="s">
        <v>988</v>
      </c>
      <c r="B185" s="87" t="s">
        <v>701</v>
      </c>
      <c r="C185" s="88" t="s">
        <v>702</v>
      </c>
      <c r="D185" s="89">
        <v>184</v>
      </c>
      <c r="E185" s="90" t="s">
        <v>987</v>
      </c>
      <c r="F185" s="87" t="s">
        <v>704</v>
      </c>
      <c r="G185" s="88" t="s">
        <v>552</v>
      </c>
      <c r="H185" s="87" t="s">
        <v>27</v>
      </c>
      <c r="I185" s="88" t="s">
        <v>26</v>
      </c>
      <c r="J185" s="88" t="s">
        <v>873</v>
      </c>
      <c r="K185" s="91">
        <v>247620127</v>
      </c>
      <c r="L185" s="91">
        <v>19809610</v>
      </c>
      <c r="M185" s="91">
        <v>0</v>
      </c>
      <c r="N185" s="91"/>
      <c r="O185" s="91">
        <v>267429737</v>
      </c>
      <c r="P185" s="91">
        <v>267429737</v>
      </c>
      <c r="Q185" s="87" t="s">
        <v>706</v>
      </c>
      <c r="R185" s="87" t="s">
        <v>707</v>
      </c>
      <c r="S185" s="88" t="s">
        <v>708</v>
      </c>
      <c r="T185" s="88" t="s">
        <v>709</v>
      </c>
      <c r="U185">
        <f t="shared" si="2"/>
        <v>9</v>
      </c>
    </row>
    <row r="186" spans="1:21" ht="45" x14ac:dyDescent="0.25">
      <c r="A186" s="87" t="s">
        <v>989</v>
      </c>
      <c r="B186" s="87" t="s">
        <v>701</v>
      </c>
      <c r="C186" s="88" t="s">
        <v>702</v>
      </c>
      <c r="D186" s="89">
        <v>185</v>
      </c>
      <c r="E186" s="90" t="s">
        <v>990</v>
      </c>
      <c r="F186" s="87" t="s">
        <v>704</v>
      </c>
      <c r="G186" s="88" t="s">
        <v>552</v>
      </c>
      <c r="H186" s="87" t="s">
        <v>27</v>
      </c>
      <c r="I186" s="88" t="s">
        <v>26</v>
      </c>
      <c r="J186" s="88" t="s">
        <v>991</v>
      </c>
      <c r="K186" s="91">
        <v>114855054</v>
      </c>
      <c r="L186" s="91">
        <v>9188404</v>
      </c>
      <c r="M186" s="91">
        <v>0</v>
      </c>
      <c r="N186" s="91"/>
      <c r="O186" s="91">
        <v>124043458</v>
      </c>
      <c r="P186" s="91">
        <v>124043458</v>
      </c>
      <c r="Q186" s="87" t="s">
        <v>706</v>
      </c>
      <c r="R186" s="87" t="s">
        <v>707</v>
      </c>
      <c r="S186" s="88" t="s">
        <v>708</v>
      </c>
      <c r="T186" s="88" t="s">
        <v>709</v>
      </c>
      <c r="U186">
        <f t="shared" si="2"/>
        <v>9</v>
      </c>
    </row>
    <row r="187" spans="1:21" ht="45" x14ac:dyDescent="0.25">
      <c r="A187" s="87">
        <v>64</v>
      </c>
      <c r="B187" s="87" t="s">
        <v>701</v>
      </c>
      <c r="C187" s="88" t="s">
        <v>702</v>
      </c>
      <c r="D187" s="89">
        <v>186</v>
      </c>
      <c r="E187" s="90" t="s">
        <v>990</v>
      </c>
      <c r="F187" s="87" t="s">
        <v>704</v>
      </c>
      <c r="G187" s="88" t="s">
        <v>552</v>
      </c>
      <c r="H187" s="87" t="s">
        <v>27</v>
      </c>
      <c r="I187" s="88" t="s">
        <v>26</v>
      </c>
      <c r="J187" s="88" t="s">
        <v>991</v>
      </c>
      <c r="K187" s="91">
        <v>251217732</v>
      </c>
      <c r="L187" s="91">
        <v>20097419</v>
      </c>
      <c r="M187" s="91">
        <v>0</v>
      </c>
      <c r="N187" s="91"/>
      <c r="O187" s="91">
        <v>271315151</v>
      </c>
      <c r="P187" s="91">
        <v>271315151</v>
      </c>
      <c r="Q187" s="87" t="s">
        <v>706</v>
      </c>
      <c r="R187" s="87" t="s">
        <v>707</v>
      </c>
      <c r="S187" s="88" t="s">
        <v>708</v>
      </c>
      <c r="T187" s="88" t="s">
        <v>709</v>
      </c>
      <c r="U187">
        <f t="shared" si="2"/>
        <v>9</v>
      </c>
    </row>
    <row r="188" spans="1:21" ht="45" x14ac:dyDescent="0.25">
      <c r="A188" s="87" t="s">
        <v>992</v>
      </c>
      <c r="B188" s="87" t="s">
        <v>701</v>
      </c>
      <c r="C188" s="88" t="s">
        <v>702</v>
      </c>
      <c r="D188" s="89">
        <v>187</v>
      </c>
      <c r="E188" s="90" t="s">
        <v>993</v>
      </c>
      <c r="F188" s="87" t="s">
        <v>704</v>
      </c>
      <c r="G188" s="88" t="s">
        <v>552</v>
      </c>
      <c r="H188" s="87" t="s">
        <v>27</v>
      </c>
      <c r="I188" s="88" t="s">
        <v>26</v>
      </c>
      <c r="J188" s="88" t="s">
        <v>991</v>
      </c>
      <c r="K188" s="91">
        <v>94124890</v>
      </c>
      <c r="L188" s="91">
        <v>7529991</v>
      </c>
      <c r="M188" s="91">
        <v>0</v>
      </c>
      <c r="N188" s="91"/>
      <c r="O188" s="91">
        <v>101654881</v>
      </c>
      <c r="P188" s="91">
        <v>101654881</v>
      </c>
      <c r="Q188" s="87" t="s">
        <v>706</v>
      </c>
      <c r="R188" s="87" t="s">
        <v>707</v>
      </c>
      <c r="S188" s="88" t="s">
        <v>708</v>
      </c>
      <c r="T188" s="88" t="s">
        <v>709</v>
      </c>
      <c r="U188">
        <f t="shared" si="2"/>
        <v>9</v>
      </c>
    </row>
    <row r="189" spans="1:21" ht="45" x14ac:dyDescent="0.25">
      <c r="A189" s="87" t="s">
        <v>994</v>
      </c>
      <c r="B189" s="87" t="s">
        <v>701</v>
      </c>
      <c r="C189" s="88" t="s">
        <v>702</v>
      </c>
      <c r="D189" s="89">
        <v>188</v>
      </c>
      <c r="E189" s="90" t="s">
        <v>993</v>
      </c>
      <c r="F189" s="87" t="s">
        <v>704</v>
      </c>
      <c r="G189" s="88" t="s">
        <v>552</v>
      </c>
      <c r="H189" s="87" t="s">
        <v>27</v>
      </c>
      <c r="I189" s="88" t="s">
        <v>26</v>
      </c>
      <c r="J189" s="88" t="s">
        <v>991</v>
      </c>
      <c r="K189" s="91">
        <v>305535012</v>
      </c>
      <c r="L189" s="91">
        <v>24442801</v>
      </c>
      <c r="M189" s="91">
        <v>0</v>
      </c>
      <c r="N189" s="91"/>
      <c r="O189" s="91">
        <v>329977813</v>
      </c>
      <c r="P189" s="91">
        <v>329977813</v>
      </c>
      <c r="Q189" s="87" t="s">
        <v>706</v>
      </c>
      <c r="R189" s="87" t="s">
        <v>707</v>
      </c>
      <c r="S189" s="88" t="s">
        <v>708</v>
      </c>
      <c r="T189" s="88" t="s">
        <v>709</v>
      </c>
      <c r="U189">
        <f t="shared" si="2"/>
        <v>9</v>
      </c>
    </row>
    <row r="190" spans="1:21" ht="45" x14ac:dyDescent="0.25">
      <c r="A190" s="87">
        <v>65</v>
      </c>
      <c r="B190" s="87" t="s">
        <v>701</v>
      </c>
      <c r="C190" s="88" t="s">
        <v>702</v>
      </c>
      <c r="D190" s="89">
        <v>189</v>
      </c>
      <c r="E190" s="90" t="s">
        <v>995</v>
      </c>
      <c r="F190" s="87" t="s">
        <v>704</v>
      </c>
      <c r="G190" s="88" t="s">
        <v>552</v>
      </c>
      <c r="H190" s="87" t="s">
        <v>27</v>
      </c>
      <c r="I190" s="88" t="s">
        <v>26</v>
      </c>
      <c r="J190" s="88" t="s">
        <v>991</v>
      </c>
      <c r="K190" s="91">
        <v>109632060</v>
      </c>
      <c r="L190" s="91">
        <v>8770565</v>
      </c>
      <c r="M190" s="91">
        <v>0</v>
      </c>
      <c r="N190" s="91"/>
      <c r="O190" s="91">
        <v>118402625</v>
      </c>
      <c r="P190" s="91">
        <v>118402625</v>
      </c>
      <c r="Q190" s="87" t="s">
        <v>706</v>
      </c>
      <c r="R190" s="87" t="s">
        <v>707</v>
      </c>
      <c r="S190" s="88" t="s">
        <v>708</v>
      </c>
      <c r="T190" s="88" t="s">
        <v>709</v>
      </c>
      <c r="U190">
        <f t="shared" si="2"/>
        <v>9</v>
      </c>
    </row>
    <row r="191" spans="1:21" ht="45" x14ac:dyDescent="0.25">
      <c r="A191" s="87" t="s">
        <v>996</v>
      </c>
      <c r="B191" s="87" t="s">
        <v>701</v>
      </c>
      <c r="C191" s="88" t="s">
        <v>702</v>
      </c>
      <c r="D191" s="89">
        <v>190</v>
      </c>
      <c r="E191" s="90" t="s">
        <v>995</v>
      </c>
      <c r="F191" s="87" t="s">
        <v>704</v>
      </c>
      <c r="G191" s="88" t="s">
        <v>552</v>
      </c>
      <c r="H191" s="87" t="s">
        <v>27</v>
      </c>
      <c r="I191" s="88" t="s">
        <v>26</v>
      </c>
      <c r="J191" s="88" t="s">
        <v>991</v>
      </c>
      <c r="K191" s="91">
        <v>296908770</v>
      </c>
      <c r="L191" s="91">
        <v>23752702</v>
      </c>
      <c r="M191" s="91">
        <v>0</v>
      </c>
      <c r="N191" s="91"/>
      <c r="O191" s="91">
        <v>320661472</v>
      </c>
      <c r="P191" s="91">
        <v>320661472</v>
      </c>
      <c r="Q191" s="87" t="s">
        <v>706</v>
      </c>
      <c r="R191" s="87" t="s">
        <v>707</v>
      </c>
      <c r="S191" s="88" t="s">
        <v>708</v>
      </c>
      <c r="T191" s="88" t="s">
        <v>709</v>
      </c>
      <c r="U191">
        <f t="shared" si="2"/>
        <v>9</v>
      </c>
    </row>
    <row r="192" spans="1:21" ht="45" x14ac:dyDescent="0.25">
      <c r="A192" s="87" t="s">
        <v>997</v>
      </c>
      <c r="B192" s="87" t="s">
        <v>701</v>
      </c>
      <c r="C192" s="88" t="s">
        <v>702</v>
      </c>
      <c r="D192" s="89">
        <v>191</v>
      </c>
      <c r="E192" s="90" t="s">
        <v>998</v>
      </c>
      <c r="F192" s="87" t="s">
        <v>704</v>
      </c>
      <c r="G192" s="88" t="s">
        <v>552</v>
      </c>
      <c r="H192" s="87" t="s">
        <v>27</v>
      </c>
      <c r="I192" s="88" t="s">
        <v>26</v>
      </c>
      <c r="J192" s="88" t="s">
        <v>991</v>
      </c>
      <c r="K192" s="91">
        <v>111476758</v>
      </c>
      <c r="L192" s="91">
        <v>8918141</v>
      </c>
      <c r="M192" s="91">
        <v>0</v>
      </c>
      <c r="N192" s="91"/>
      <c r="O192" s="91">
        <v>120394899</v>
      </c>
      <c r="P192" s="91">
        <v>120394899</v>
      </c>
      <c r="Q192" s="87" t="s">
        <v>706</v>
      </c>
      <c r="R192" s="87" t="s">
        <v>707</v>
      </c>
      <c r="S192" s="88" t="s">
        <v>708</v>
      </c>
      <c r="T192" s="88" t="s">
        <v>709</v>
      </c>
      <c r="U192">
        <f t="shared" si="2"/>
        <v>9</v>
      </c>
    </row>
    <row r="193" spans="1:21" ht="45" x14ac:dyDescent="0.25">
      <c r="A193" s="87">
        <v>66</v>
      </c>
      <c r="B193" s="87" t="s">
        <v>701</v>
      </c>
      <c r="C193" s="88" t="s">
        <v>702</v>
      </c>
      <c r="D193" s="89">
        <v>192</v>
      </c>
      <c r="E193" s="90" t="s">
        <v>999</v>
      </c>
      <c r="F193" s="87" t="s">
        <v>704</v>
      </c>
      <c r="G193" s="88" t="s">
        <v>552</v>
      </c>
      <c r="H193" s="87" t="s">
        <v>27</v>
      </c>
      <c r="I193" s="88" t="s">
        <v>26</v>
      </c>
      <c r="J193" s="88" t="s">
        <v>991</v>
      </c>
      <c r="K193" s="91">
        <v>90650852</v>
      </c>
      <c r="L193" s="91">
        <v>7252068</v>
      </c>
      <c r="M193" s="91">
        <v>0</v>
      </c>
      <c r="N193" s="91"/>
      <c r="O193" s="91">
        <v>97902920</v>
      </c>
      <c r="P193" s="91">
        <v>97902920</v>
      </c>
      <c r="Q193" s="87" t="s">
        <v>706</v>
      </c>
      <c r="R193" s="87" t="s">
        <v>707</v>
      </c>
      <c r="S193" s="88" t="s">
        <v>708</v>
      </c>
      <c r="T193" s="88" t="s">
        <v>709</v>
      </c>
      <c r="U193">
        <f t="shared" si="2"/>
        <v>9</v>
      </c>
    </row>
    <row r="194" spans="1:21" ht="45" x14ac:dyDescent="0.25">
      <c r="A194" s="87" t="s">
        <v>1000</v>
      </c>
      <c r="B194" s="87" t="s">
        <v>701</v>
      </c>
      <c r="C194" s="88" t="s">
        <v>702</v>
      </c>
      <c r="D194" s="89">
        <v>193</v>
      </c>
      <c r="E194" s="90" t="s">
        <v>999</v>
      </c>
      <c r="F194" s="87" t="s">
        <v>704</v>
      </c>
      <c r="G194" s="88" t="s">
        <v>552</v>
      </c>
      <c r="H194" s="87" t="s">
        <v>27</v>
      </c>
      <c r="I194" s="88" t="s">
        <v>26</v>
      </c>
      <c r="J194" s="88" t="s">
        <v>991</v>
      </c>
      <c r="K194" s="91">
        <v>293692330</v>
      </c>
      <c r="L194" s="91">
        <v>23495386</v>
      </c>
      <c r="M194" s="91">
        <v>0</v>
      </c>
      <c r="N194" s="91"/>
      <c r="O194" s="91">
        <v>317187716</v>
      </c>
      <c r="P194" s="91">
        <v>317187716</v>
      </c>
      <c r="Q194" s="87" t="s">
        <v>706</v>
      </c>
      <c r="R194" s="87" t="s">
        <v>707</v>
      </c>
      <c r="S194" s="88" t="s">
        <v>708</v>
      </c>
      <c r="T194" s="88" t="s">
        <v>709</v>
      </c>
      <c r="U194">
        <f t="shared" si="2"/>
        <v>9</v>
      </c>
    </row>
    <row r="195" spans="1:21" ht="45" x14ac:dyDescent="0.25">
      <c r="A195" s="87" t="s">
        <v>1001</v>
      </c>
      <c r="B195" s="87" t="s">
        <v>701</v>
      </c>
      <c r="C195" s="88" t="s">
        <v>702</v>
      </c>
      <c r="D195" s="89">
        <v>194</v>
      </c>
      <c r="E195" s="90" t="s">
        <v>1002</v>
      </c>
      <c r="F195" s="87" t="s">
        <v>704</v>
      </c>
      <c r="G195" s="88" t="s">
        <v>552</v>
      </c>
      <c r="H195" s="87" t="s">
        <v>27</v>
      </c>
      <c r="I195" s="88" t="s">
        <v>26</v>
      </c>
      <c r="J195" s="88" t="s">
        <v>991</v>
      </c>
      <c r="K195" s="91">
        <v>70649287</v>
      </c>
      <c r="L195" s="91">
        <v>5651943</v>
      </c>
      <c r="M195" s="91">
        <v>0</v>
      </c>
      <c r="N195" s="91"/>
      <c r="O195" s="91">
        <v>76301230</v>
      </c>
      <c r="P195" s="91">
        <v>76301230</v>
      </c>
      <c r="Q195" s="87" t="s">
        <v>706</v>
      </c>
      <c r="R195" s="87" t="s">
        <v>707</v>
      </c>
      <c r="S195" s="88" t="s">
        <v>708</v>
      </c>
      <c r="T195" s="88" t="s">
        <v>709</v>
      </c>
      <c r="U195">
        <f t="shared" ref="U195:U258" si="3">MONTH(E195)</f>
        <v>9</v>
      </c>
    </row>
    <row r="196" spans="1:21" ht="45" x14ac:dyDescent="0.25">
      <c r="A196" s="87">
        <v>67</v>
      </c>
      <c r="B196" s="87" t="s">
        <v>701</v>
      </c>
      <c r="C196" s="88" t="s">
        <v>702</v>
      </c>
      <c r="D196" s="89">
        <v>195</v>
      </c>
      <c r="E196" s="90" t="s">
        <v>1002</v>
      </c>
      <c r="F196" s="87" t="s">
        <v>704</v>
      </c>
      <c r="G196" s="88" t="s">
        <v>552</v>
      </c>
      <c r="H196" s="87" t="s">
        <v>27</v>
      </c>
      <c r="I196" s="88" t="s">
        <v>26</v>
      </c>
      <c r="J196" s="88" t="s">
        <v>991</v>
      </c>
      <c r="K196" s="91">
        <v>360685728</v>
      </c>
      <c r="L196" s="91">
        <v>28854858</v>
      </c>
      <c r="M196" s="91">
        <v>0</v>
      </c>
      <c r="N196" s="91"/>
      <c r="O196" s="91">
        <v>389540586</v>
      </c>
      <c r="P196" s="91">
        <v>389540586</v>
      </c>
      <c r="Q196" s="87" t="s">
        <v>706</v>
      </c>
      <c r="R196" s="87" t="s">
        <v>707</v>
      </c>
      <c r="S196" s="88" t="s">
        <v>708</v>
      </c>
      <c r="T196" s="88" t="s">
        <v>709</v>
      </c>
      <c r="U196">
        <f t="shared" si="3"/>
        <v>9</v>
      </c>
    </row>
    <row r="197" spans="1:21" ht="45" x14ac:dyDescent="0.25">
      <c r="A197" s="87" t="s">
        <v>1003</v>
      </c>
      <c r="B197" s="87" t="s">
        <v>701</v>
      </c>
      <c r="C197" s="88" t="s">
        <v>702</v>
      </c>
      <c r="D197" s="89">
        <v>196</v>
      </c>
      <c r="E197" s="90" t="s">
        <v>1004</v>
      </c>
      <c r="F197" s="87" t="s">
        <v>704</v>
      </c>
      <c r="G197" s="88" t="s">
        <v>552</v>
      </c>
      <c r="H197" s="87" t="s">
        <v>27</v>
      </c>
      <c r="I197" s="88" t="s">
        <v>26</v>
      </c>
      <c r="J197" s="88" t="s">
        <v>991</v>
      </c>
      <c r="K197" s="91">
        <v>251236227</v>
      </c>
      <c r="L197" s="91">
        <v>20098898</v>
      </c>
      <c r="M197" s="91">
        <v>0</v>
      </c>
      <c r="N197" s="91"/>
      <c r="O197" s="91">
        <v>271335125</v>
      </c>
      <c r="P197" s="91">
        <v>271335125</v>
      </c>
      <c r="Q197" s="87" t="s">
        <v>706</v>
      </c>
      <c r="R197" s="87" t="s">
        <v>707</v>
      </c>
      <c r="S197" s="88" t="s">
        <v>708</v>
      </c>
      <c r="T197" s="88" t="s">
        <v>709</v>
      </c>
      <c r="U197">
        <f t="shared" si="3"/>
        <v>9</v>
      </c>
    </row>
    <row r="198" spans="1:21" ht="45" x14ac:dyDescent="0.25">
      <c r="A198" s="87" t="s">
        <v>1005</v>
      </c>
      <c r="B198" s="87" t="s">
        <v>701</v>
      </c>
      <c r="C198" s="88" t="s">
        <v>702</v>
      </c>
      <c r="D198" s="89">
        <v>197</v>
      </c>
      <c r="E198" s="90" t="s">
        <v>1004</v>
      </c>
      <c r="F198" s="87" t="s">
        <v>704</v>
      </c>
      <c r="G198" s="88" t="s">
        <v>552</v>
      </c>
      <c r="H198" s="87" t="s">
        <v>27</v>
      </c>
      <c r="I198" s="88" t="s">
        <v>26</v>
      </c>
      <c r="J198" s="88" t="s">
        <v>991</v>
      </c>
      <c r="K198" s="91">
        <v>194738660</v>
      </c>
      <c r="L198" s="91">
        <v>15579093</v>
      </c>
      <c r="M198" s="91">
        <v>0</v>
      </c>
      <c r="N198" s="91"/>
      <c r="O198" s="91">
        <v>210317753</v>
      </c>
      <c r="P198" s="91">
        <v>210317753</v>
      </c>
      <c r="Q198" s="87" t="s">
        <v>706</v>
      </c>
      <c r="R198" s="87" t="s">
        <v>707</v>
      </c>
      <c r="S198" s="88" t="s">
        <v>708</v>
      </c>
      <c r="T198" s="88" t="s">
        <v>709</v>
      </c>
      <c r="U198">
        <f t="shared" si="3"/>
        <v>9</v>
      </c>
    </row>
    <row r="199" spans="1:21" ht="45" x14ac:dyDescent="0.25">
      <c r="A199" s="87">
        <v>68</v>
      </c>
      <c r="B199" s="87" t="s">
        <v>701</v>
      </c>
      <c r="C199" s="88" t="s">
        <v>702</v>
      </c>
      <c r="D199" s="89">
        <v>198</v>
      </c>
      <c r="E199" s="90" t="s">
        <v>1006</v>
      </c>
      <c r="F199" s="87" t="s">
        <v>704</v>
      </c>
      <c r="G199" s="88" t="s">
        <v>552</v>
      </c>
      <c r="H199" s="87" t="s">
        <v>27</v>
      </c>
      <c r="I199" s="88" t="s">
        <v>26</v>
      </c>
      <c r="J199" s="88" t="s">
        <v>991</v>
      </c>
      <c r="K199" s="91">
        <v>82584032</v>
      </c>
      <c r="L199" s="91">
        <v>6606723</v>
      </c>
      <c r="M199" s="91">
        <v>0</v>
      </c>
      <c r="N199" s="91"/>
      <c r="O199" s="91">
        <v>89190755</v>
      </c>
      <c r="P199" s="91">
        <v>89190755</v>
      </c>
      <c r="Q199" s="87" t="s">
        <v>706</v>
      </c>
      <c r="R199" s="87" t="s">
        <v>707</v>
      </c>
      <c r="S199" s="88" t="s">
        <v>708</v>
      </c>
      <c r="T199" s="88" t="s">
        <v>709</v>
      </c>
      <c r="U199">
        <f t="shared" si="3"/>
        <v>9</v>
      </c>
    </row>
    <row r="200" spans="1:21" ht="45" x14ac:dyDescent="0.25">
      <c r="A200" s="87" t="s">
        <v>1007</v>
      </c>
      <c r="B200" s="87" t="s">
        <v>701</v>
      </c>
      <c r="C200" s="88" t="s">
        <v>702</v>
      </c>
      <c r="D200" s="89">
        <v>199</v>
      </c>
      <c r="E200" s="90" t="s">
        <v>1006</v>
      </c>
      <c r="F200" s="87" t="s">
        <v>704</v>
      </c>
      <c r="G200" s="88" t="s">
        <v>552</v>
      </c>
      <c r="H200" s="87" t="s">
        <v>27</v>
      </c>
      <c r="I200" s="88" t="s">
        <v>26</v>
      </c>
      <c r="J200" s="88" t="s">
        <v>991</v>
      </c>
      <c r="K200" s="91">
        <v>324201345</v>
      </c>
      <c r="L200" s="91">
        <v>25936108</v>
      </c>
      <c r="M200" s="91">
        <v>0</v>
      </c>
      <c r="N200" s="91"/>
      <c r="O200" s="91">
        <v>350137453</v>
      </c>
      <c r="P200" s="91">
        <v>350137453</v>
      </c>
      <c r="Q200" s="87" t="s">
        <v>706</v>
      </c>
      <c r="R200" s="87" t="s">
        <v>707</v>
      </c>
      <c r="S200" s="88" t="s">
        <v>708</v>
      </c>
      <c r="T200" s="88" t="s">
        <v>709</v>
      </c>
      <c r="U200">
        <f t="shared" si="3"/>
        <v>9</v>
      </c>
    </row>
    <row r="201" spans="1:21" ht="45" x14ac:dyDescent="0.25">
      <c r="A201" s="87" t="s">
        <v>1008</v>
      </c>
      <c r="B201" s="87" t="s">
        <v>701</v>
      </c>
      <c r="C201" s="88" t="s">
        <v>702</v>
      </c>
      <c r="D201" s="89">
        <v>200</v>
      </c>
      <c r="E201" s="90" t="s">
        <v>1009</v>
      </c>
      <c r="F201" s="87" t="s">
        <v>704</v>
      </c>
      <c r="G201" s="88" t="s">
        <v>552</v>
      </c>
      <c r="H201" s="87" t="s">
        <v>27</v>
      </c>
      <c r="I201" s="88" t="s">
        <v>26</v>
      </c>
      <c r="J201" s="88" t="s">
        <v>991</v>
      </c>
      <c r="K201" s="91">
        <v>60397804</v>
      </c>
      <c r="L201" s="91">
        <v>4831824</v>
      </c>
      <c r="M201" s="91">
        <v>0</v>
      </c>
      <c r="N201" s="91"/>
      <c r="O201" s="91">
        <v>65229628</v>
      </c>
      <c r="P201" s="91">
        <v>65229628</v>
      </c>
      <c r="Q201" s="87" t="s">
        <v>706</v>
      </c>
      <c r="R201" s="87" t="s">
        <v>707</v>
      </c>
      <c r="S201" s="88" t="s">
        <v>708</v>
      </c>
      <c r="T201" s="88" t="s">
        <v>709</v>
      </c>
      <c r="U201">
        <f t="shared" si="3"/>
        <v>9</v>
      </c>
    </row>
    <row r="202" spans="1:21" ht="45" x14ac:dyDescent="0.25">
      <c r="A202" s="87">
        <v>69</v>
      </c>
      <c r="B202" s="87" t="s">
        <v>701</v>
      </c>
      <c r="C202" s="88" t="s">
        <v>702</v>
      </c>
      <c r="D202" s="89">
        <v>201</v>
      </c>
      <c r="E202" s="90" t="s">
        <v>1009</v>
      </c>
      <c r="F202" s="87" t="s">
        <v>704</v>
      </c>
      <c r="G202" s="88" t="s">
        <v>552</v>
      </c>
      <c r="H202" s="87" t="s">
        <v>27</v>
      </c>
      <c r="I202" s="88" t="s">
        <v>26</v>
      </c>
      <c r="J202" s="88" t="s">
        <v>991</v>
      </c>
      <c r="K202" s="91">
        <v>241180900</v>
      </c>
      <c r="L202" s="91">
        <v>19294472</v>
      </c>
      <c r="M202" s="91">
        <v>0</v>
      </c>
      <c r="N202" s="91"/>
      <c r="O202" s="91">
        <v>260475372</v>
      </c>
      <c r="P202" s="91">
        <v>260475372</v>
      </c>
      <c r="Q202" s="87" t="s">
        <v>706</v>
      </c>
      <c r="R202" s="87" t="s">
        <v>707</v>
      </c>
      <c r="S202" s="88" t="s">
        <v>708</v>
      </c>
      <c r="T202" s="88" t="s">
        <v>709</v>
      </c>
      <c r="U202">
        <f t="shared" si="3"/>
        <v>9</v>
      </c>
    </row>
    <row r="203" spans="1:21" ht="45" x14ac:dyDescent="0.25">
      <c r="A203" s="87" t="s">
        <v>1010</v>
      </c>
      <c r="B203" s="87" t="s">
        <v>701</v>
      </c>
      <c r="C203" s="88" t="s">
        <v>702</v>
      </c>
      <c r="D203" s="89">
        <v>202</v>
      </c>
      <c r="E203" s="90" t="s">
        <v>1011</v>
      </c>
      <c r="F203" s="87" t="s">
        <v>704</v>
      </c>
      <c r="G203" s="88" t="s">
        <v>552</v>
      </c>
      <c r="H203" s="87" t="s">
        <v>27</v>
      </c>
      <c r="I203" s="88" t="s">
        <v>26</v>
      </c>
      <c r="J203" s="88" t="s">
        <v>991</v>
      </c>
      <c r="K203" s="91">
        <v>91040222</v>
      </c>
      <c r="L203" s="91">
        <v>7283218</v>
      </c>
      <c r="M203" s="91">
        <v>0</v>
      </c>
      <c r="N203" s="91"/>
      <c r="O203" s="91">
        <v>98323440</v>
      </c>
      <c r="P203" s="91">
        <v>98323440</v>
      </c>
      <c r="Q203" s="87" t="s">
        <v>706</v>
      </c>
      <c r="R203" s="87" t="s">
        <v>707</v>
      </c>
      <c r="S203" s="88" t="s">
        <v>708</v>
      </c>
      <c r="T203" s="88" t="s">
        <v>709</v>
      </c>
      <c r="U203">
        <f t="shared" si="3"/>
        <v>9</v>
      </c>
    </row>
    <row r="204" spans="1:21" ht="45" x14ac:dyDescent="0.25">
      <c r="A204" s="87" t="s">
        <v>1012</v>
      </c>
      <c r="B204" s="87" t="s">
        <v>701</v>
      </c>
      <c r="C204" s="88" t="s">
        <v>702</v>
      </c>
      <c r="D204" s="89">
        <v>203</v>
      </c>
      <c r="E204" s="90" t="s">
        <v>1013</v>
      </c>
      <c r="F204" s="87" t="s">
        <v>704</v>
      </c>
      <c r="G204" s="88" t="s">
        <v>552</v>
      </c>
      <c r="H204" s="87" t="s">
        <v>27</v>
      </c>
      <c r="I204" s="88" t="s">
        <v>26</v>
      </c>
      <c r="J204" s="88" t="s">
        <v>991</v>
      </c>
      <c r="K204" s="91">
        <v>98147250</v>
      </c>
      <c r="L204" s="91">
        <v>7851780</v>
      </c>
      <c r="M204" s="91">
        <v>0</v>
      </c>
      <c r="N204" s="91"/>
      <c r="O204" s="91">
        <v>105999030</v>
      </c>
      <c r="P204" s="91">
        <v>105999030</v>
      </c>
      <c r="Q204" s="87" t="s">
        <v>706</v>
      </c>
      <c r="R204" s="87" t="s">
        <v>707</v>
      </c>
      <c r="S204" s="88" t="s">
        <v>708</v>
      </c>
      <c r="T204" s="88" t="s">
        <v>709</v>
      </c>
      <c r="U204">
        <f t="shared" si="3"/>
        <v>9</v>
      </c>
    </row>
    <row r="205" spans="1:21" ht="45" x14ac:dyDescent="0.25">
      <c r="A205" s="87">
        <v>70</v>
      </c>
      <c r="B205" s="87" t="s">
        <v>701</v>
      </c>
      <c r="C205" s="88" t="s">
        <v>702</v>
      </c>
      <c r="D205" s="89">
        <v>204</v>
      </c>
      <c r="E205" s="90" t="s">
        <v>1014</v>
      </c>
      <c r="F205" s="87" t="s">
        <v>704</v>
      </c>
      <c r="G205" s="88" t="s">
        <v>552</v>
      </c>
      <c r="H205" s="87" t="s">
        <v>27</v>
      </c>
      <c r="I205" s="88" t="s">
        <v>26</v>
      </c>
      <c r="J205" s="88" t="s">
        <v>991</v>
      </c>
      <c r="K205" s="91">
        <v>434899890</v>
      </c>
      <c r="L205" s="91">
        <v>34791991</v>
      </c>
      <c r="M205" s="91">
        <v>0</v>
      </c>
      <c r="N205" s="91"/>
      <c r="O205" s="91">
        <v>469691881</v>
      </c>
      <c r="P205" s="91">
        <v>469691881</v>
      </c>
      <c r="Q205" s="87" t="s">
        <v>706</v>
      </c>
      <c r="R205" s="87" t="s">
        <v>707</v>
      </c>
      <c r="S205" s="88" t="s">
        <v>708</v>
      </c>
      <c r="T205" s="88" t="s">
        <v>709</v>
      </c>
      <c r="U205">
        <f t="shared" si="3"/>
        <v>9</v>
      </c>
    </row>
    <row r="206" spans="1:21" ht="45" x14ac:dyDescent="0.25">
      <c r="A206" s="87" t="s">
        <v>1015</v>
      </c>
      <c r="B206" s="87" t="s">
        <v>701</v>
      </c>
      <c r="C206" s="88" t="s">
        <v>702</v>
      </c>
      <c r="D206" s="89">
        <v>205</v>
      </c>
      <c r="E206" s="90" t="s">
        <v>1014</v>
      </c>
      <c r="F206" s="87" t="s">
        <v>704</v>
      </c>
      <c r="G206" s="88" t="s">
        <v>552</v>
      </c>
      <c r="H206" s="87" t="s">
        <v>27</v>
      </c>
      <c r="I206" s="88" t="s">
        <v>26</v>
      </c>
      <c r="J206" s="88" t="s">
        <v>991</v>
      </c>
      <c r="K206" s="91">
        <v>63721790</v>
      </c>
      <c r="L206" s="91">
        <v>5097743</v>
      </c>
      <c r="M206" s="91">
        <v>0</v>
      </c>
      <c r="N206" s="91"/>
      <c r="O206" s="91">
        <v>68819533</v>
      </c>
      <c r="P206" s="91">
        <v>68819533</v>
      </c>
      <c r="Q206" s="87" t="s">
        <v>706</v>
      </c>
      <c r="R206" s="87" t="s">
        <v>707</v>
      </c>
      <c r="S206" s="88" t="s">
        <v>708</v>
      </c>
      <c r="T206" s="88" t="s">
        <v>709</v>
      </c>
      <c r="U206">
        <f t="shared" si="3"/>
        <v>9</v>
      </c>
    </row>
    <row r="207" spans="1:21" ht="45" x14ac:dyDescent="0.25">
      <c r="A207" s="87" t="s">
        <v>1016</v>
      </c>
      <c r="B207" s="87" t="s">
        <v>701</v>
      </c>
      <c r="C207" s="88" t="s">
        <v>702</v>
      </c>
      <c r="D207" s="89">
        <v>206</v>
      </c>
      <c r="E207" s="90" t="s">
        <v>1014</v>
      </c>
      <c r="F207" s="87" t="s">
        <v>704</v>
      </c>
      <c r="G207" s="88" t="s">
        <v>552</v>
      </c>
      <c r="H207" s="87" t="s">
        <v>27</v>
      </c>
      <c r="I207" s="88" t="s">
        <v>26</v>
      </c>
      <c r="J207" s="88" t="s">
        <v>991</v>
      </c>
      <c r="K207" s="91">
        <v>237887490</v>
      </c>
      <c r="L207" s="91">
        <v>19030999</v>
      </c>
      <c r="M207" s="91">
        <v>0</v>
      </c>
      <c r="N207" s="91"/>
      <c r="O207" s="91">
        <v>256918489</v>
      </c>
      <c r="P207" s="91">
        <v>256918489</v>
      </c>
      <c r="Q207" s="87" t="s">
        <v>706</v>
      </c>
      <c r="R207" s="87" t="s">
        <v>707</v>
      </c>
      <c r="S207" s="88" t="s">
        <v>708</v>
      </c>
      <c r="T207" s="88" t="s">
        <v>709</v>
      </c>
      <c r="U207">
        <f t="shared" si="3"/>
        <v>9</v>
      </c>
    </row>
    <row r="208" spans="1:21" ht="45" x14ac:dyDescent="0.25">
      <c r="A208" s="87">
        <v>71</v>
      </c>
      <c r="B208" s="87" t="s">
        <v>701</v>
      </c>
      <c r="C208" s="88" t="s">
        <v>702</v>
      </c>
      <c r="D208" s="89">
        <v>207</v>
      </c>
      <c r="E208" s="90" t="s">
        <v>1017</v>
      </c>
      <c r="F208" s="87" t="s">
        <v>704</v>
      </c>
      <c r="G208" s="88" t="s">
        <v>552</v>
      </c>
      <c r="H208" s="87" t="s">
        <v>27</v>
      </c>
      <c r="I208" s="88" t="s">
        <v>26</v>
      </c>
      <c r="J208" s="88" t="s">
        <v>991</v>
      </c>
      <c r="K208" s="91">
        <v>113698798</v>
      </c>
      <c r="L208" s="91">
        <v>9095904</v>
      </c>
      <c r="M208" s="91">
        <v>0</v>
      </c>
      <c r="N208" s="91"/>
      <c r="O208" s="91">
        <v>122794702</v>
      </c>
      <c r="P208" s="91">
        <v>122794702</v>
      </c>
      <c r="Q208" s="87" t="s">
        <v>706</v>
      </c>
      <c r="R208" s="87" t="s">
        <v>707</v>
      </c>
      <c r="S208" s="88" t="s">
        <v>708</v>
      </c>
      <c r="T208" s="88" t="s">
        <v>709</v>
      </c>
      <c r="U208">
        <f t="shared" si="3"/>
        <v>9</v>
      </c>
    </row>
    <row r="209" spans="1:21" ht="45" x14ac:dyDescent="0.25">
      <c r="A209" s="87" t="s">
        <v>1018</v>
      </c>
      <c r="B209" s="87" t="s">
        <v>701</v>
      </c>
      <c r="C209" s="88" t="s">
        <v>702</v>
      </c>
      <c r="D209" s="89">
        <v>208</v>
      </c>
      <c r="E209" s="90" t="s">
        <v>1017</v>
      </c>
      <c r="F209" s="87" t="s">
        <v>704</v>
      </c>
      <c r="G209" s="88" t="s">
        <v>552</v>
      </c>
      <c r="H209" s="87" t="s">
        <v>27</v>
      </c>
      <c r="I209" s="88" t="s">
        <v>26</v>
      </c>
      <c r="J209" s="88" t="s">
        <v>991</v>
      </c>
      <c r="K209" s="91">
        <v>252374122</v>
      </c>
      <c r="L209" s="91">
        <v>20189930</v>
      </c>
      <c r="M209" s="91">
        <v>0</v>
      </c>
      <c r="N209" s="91"/>
      <c r="O209" s="91">
        <v>272564052</v>
      </c>
      <c r="P209" s="91">
        <v>272564052</v>
      </c>
      <c r="Q209" s="87" t="s">
        <v>706</v>
      </c>
      <c r="R209" s="87" t="s">
        <v>707</v>
      </c>
      <c r="S209" s="88" t="s">
        <v>708</v>
      </c>
      <c r="T209" s="88" t="s">
        <v>709</v>
      </c>
      <c r="U209">
        <f t="shared" si="3"/>
        <v>9</v>
      </c>
    </row>
    <row r="210" spans="1:21" ht="45" x14ac:dyDescent="0.25">
      <c r="A210" s="87" t="s">
        <v>1019</v>
      </c>
      <c r="B210" s="87" t="s">
        <v>701</v>
      </c>
      <c r="C210" s="88" t="s">
        <v>702</v>
      </c>
      <c r="D210" s="89">
        <v>209</v>
      </c>
      <c r="E210" s="90" t="s">
        <v>1020</v>
      </c>
      <c r="F210" s="87" t="s">
        <v>704</v>
      </c>
      <c r="G210" s="88" t="s">
        <v>552</v>
      </c>
      <c r="H210" s="87" t="s">
        <v>27</v>
      </c>
      <c r="I210" s="88" t="s">
        <v>26</v>
      </c>
      <c r="J210" s="88" t="s">
        <v>991</v>
      </c>
      <c r="K210" s="91">
        <v>110572332</v>
      </c>
      <c r="L210" s="91">
        <v>8845787</v>
      </c>
      <c r="M210" s="91">
        <v>0</v>
      </c>
      <c r="N210" s="91"/>
      <c r="O210" s="91">
        <v>119418119</v>
      </c>
      <c r="P210" s="91">
        <v>119418119</v>
      </c>
      <c r="Q210" s="87" t="s">
        <v>706</v>
      </c>
      <c r="R210" s="87" t="s">
        <v>707</v>
      </c>
      <c r="S210" s="88" t="s">
        <v>708</v>
      </c>
      <c r="T210" s="88" t="s">
        <v>709</v>
      </c>
      <c r="U210">
        <f t="shared" si="3"/>
        <v>9</v>
      </c>
    </row>
    <row r="211" spans="1:21" ht="45" x14ac:dyDescent="0.25">
      <c r="A211" s="87">
        <v>72</v>
      </c>
      <c r="B211" s="87" t="s">
        <v>701</v>
      </c>
      <c r="C211" s="88" t="s">
        <v>702</v>
      </c>
      <c r="D211" s="89">
        <v>210</v>
      </c>
      <c r="E211" s="90" t="s">
        <v>1020</v>
      </c>
      <c r="F211" s="87" t="s">
        <v>704</v>
      </c>
      <c r="G211" s="88" t="s">
        <v>552</v>
      </c>
      <c r="H211" s="87" t="s">
        <v>27</v>
      </c>
      <c r="I211" s="88" t="s">
        <v>26</v>
      </c>
      <c r="J211" s="88" t="s">
        <v>991</v>
      </c>
      <c r="K211" s="91">
        <v>306480336</v>
      </c>
      <c r="L211" s="91">
        <v>24518427</v>
      </c>
      <c r="M211" s="91">
        <v>0</v>
      </c>
      <c r="N211" s="91"/>
      <c r="O211" s="91">
        <v>330998763</v>
      </c>
      <c r="P211" s="91">
        <v>330998763</v>
      </c>
      <c r="Q211" s="87" t="s">
        <v>706</v>
      </c>
      <c r="R211" s="87" t="s">
        <v>707</v>
      </c>
      <c r="S211" s="88" t="s">
        <v>708</v>
      </c>
      <c r="T211" s="88" t="s">
        <v>709</v>
      </c>
      <c r="U211">
        <f t="shared" si="3"/>
        <v>9</v>
      </c>
    </row>
    <row r="212" spans="1:21" ht="45" x14ac:dyDescent="0.25">
      <c r="A212" s="87" t="s">
        <v>1021</v>
      </c>
      <c r="B212" s="87" t="s">
        <v>701</v>
      </c>
      <c r="C212" s="88" t="s">
        <v>702</v>
      </c>
      <c r="D212" s="89">
        <v>211</v>
      </c>
      <c r="E212" s="90" t="s">
        <v>1022</v>
      </c>
      <c r="F212" s="87" t="s">
        <v>704</v>
      </c>
      <c r="G212" s="88" t="s">
        <v>552</v>
      </c>
      <c r="H212" s="87" t="s">
        <v>27</v>
      </c>
      <c r="I212" s="88" t="s">
        <v>26</v>
      </c>
      <c r="J212" s="88" t="s">
        <v>991</v>
      </c>
      <c r="K212" s="91">
        <v>112335073</v>
      </c>
      <c r="L212" s="91">
        <v>8986806</v>
      </c>
      <c r="M212" s="91">
        <v>0</v>
      </c>
      <c r="N212" s="91"/>
      <c r="O212" s="91">
        <v>121321879</v>
      </c>
      <c r="P212" s="91">
        <v>121321879</v>
      </c>
      <c r="Q212" s="87" t="s">
        <v>706</v>
      </c>
      <c r="R212" s="87" t="s">
        <v>707</v>
      </c>
      <c r="S212" s="88" t="s">
        <v>708</v>
      </c>
      <c r="T212" s="88" t="s">
        <v>709</v>
      </c>
      <c r="U212">
        <f t="shared" si="3"/>
        <v>10</v>
      </c>
    </row>
    <row r="213" spans="1:21" ht="45" x14ac:dyDescent="0.25">
      <c r="A213" s="87" t="s">
        <v>1023</v>
      </c>
      <c r="B213" s="87" t="s">
        <v>701</v>
      </c>
      <c r="C213" s="88" t="s">
        <v>702</v>
      </c>
      <c r="D213" s="89">
        <v>212</v>
      </c>
      <c r="E213" s="90" t="s">
        <v>1024</v>
      </c>
      <c r="F213" s="87" t="s">
        <v>704</v>
      </c>
      <c r="G213" s="88" t="s">
        <v>552</v>
      </c>
      <c r="H213" s="87" t="s">
        <v>27</v>
      </c>
      <c r="I213" s="88" t="s">
        <v>26</v>
      </c>
      <c r="J213" s="88" t="s">
        <v>991</v>
      </c>
      <c r="K213" s="91">
        <v>106612678</v>
      </c>
      <c r="L213" s="91">
        <v>8529014</v>
      </c>
      <c r="M213" s="91">
        <v>0</v>
      </c>
      <c r="N213" s="91"/>
      <c r="O213" s="91">
        <v>115141692</v>
      </c>
      <c r="P213" s="91">
        <v>115141692</v>
      </c>
      <c r="Q213" s="87" t="s">
        <v>706</v>
      </c>
      <c r="R213" s="87" t="s">
        <v>707</v>
      </c>
      <c r="S213" s="88" t="s">
        <v>708</v>
      </c>
      <c r="T213" s="88" t="s">
        <v>709</v>
      </c>
      <c r="U213">
        <f t="shared" si="3"/>
        <v>10</v>
      </c>
    </row>
    <row r="214" spans="1:21" ht="45" x14ac:dyDescent="0.25">
      <c r="A214" s="87">
        <v>73</v>
      </c>
      <c r="B214" s="87" t="s">
        <v>701</v>
      </c>
      <c r="C214" s="88" t="s">
        <v>702</v>
      </c>
      <c r="D214" s="89">
        <v>213</v>
      </c>
      <c r="E214" s="90" t="s">
        <v>1024</v>
      </c>
      <c r="F214" s="87" t="s">
        <v>704</v>
      </c>
      <c r="G214" s="88" t="s">
        <v>552</v>
      </c>
      <c r="H214" s="87" t="s">
        <v>27</v>
      </c>
      <c r="I214" s="88" t="s">
        <v>26</v>
      </c>
      <c r="J214" s="88" t="s">
        <v>991</v>
      </c>
      <c r="K214" s="91">
        <v>98870410</v>
      </c>
      <c r="L214" s="91">
        <v>7909633</v>
      </c>
      <c r="M214" s="91">
        <v>0</v>
      </c>
      <c r="N214" s="91"/>
      <c r="O214" s="91">
        <v>106780043</v>
      </c>
      <c r="P214" s="91">
        <v>106780043</v>
      </c>
      <c r="Q214" s="87" t="s">
        <v>706</v>
      </c>
      <c r="R214" s="87" t="s">
        <v>707</v>
      </c>
      <c r="S214" s="88" t="s">
        <v>708</v>
      </c>
      <c r="T214" s="88" t="s">
        <v>709</v>
      </c>
      <c r="U214">
        <f t="shared" si="3"/>
        <v>10</v>
      </c>
    </row>
    <row r="215" spans="1:21" ht="45" x14ac:dyDescent="0.25">
      <c r="A215" s="87" t="s">
        <v>1025</v>
      </c>
      <c r="B215" s="87" t="s">
        <v>701</v>
      </c>
      <c r="C215" s="88" t="s">
        <v>702</v>
      </c>
      <c r="D215" s="89">
        <v>214</v>
      </c>
      <c r="E215" s="90" t="s">
        <v>1024</v>
      </c>
      <c r="F215" s="87" t="s">
        <v>704</v>
      </c>
      <c r="G215" s="88" t="s">
        <v>552</v>
      </c>
      <c r="H215" s="87" t="s">
        <v>27</v>
      </c>
      <c r="I215" s="88" t="s">
        <v>26</v>
      </c>
      <c r="J215" s="88" t="s">
        <v>991</v>
      </c>
      <c r="K215" s="91">
        <v>267861853</v>
      </c>
      <c r="L215" s="91">
        <v>21428948</v>
      </c>
      <c r="M215" s="91">
        <v>0</v>
      </c>
      <c r="N215" s="91"/>
      <c r="O215" s="91">
        <v>289290801</v>
      </c>
      <c r="P215" s="91">
        <v>289290801</v>
      </c>
      <c r="Q215" s="87" t="s">
        <v>706</v>
      </c>
      <c r="R215" s="87" t="s">
        <v>707</v>
      </c>
      <c r="S215" s="88" t="s">
        <v>708</v>
      </c>
      <c r="T215" s="88" t="s">
        <v>709</v>
      </c>
      <c r="U215">
        <f t="shared" si="3"/>
        <v>10</v>
      </c>
    </row>
    <row r="216" spans="1:21" ht="45" x14ac:dyDescent="0.25">
      <c r="A216" s="87" t="s">
        <v>1026</v>
      </c>
      <c r="B216" s="87" t="s">
        <v>701</v>
      </c>
      <c r="C216" s="88" t="s">
        <v>702</v>
      </c>
      <c r="D216" s="89">
        <v>215</v>
      </c>
      <c r="E216" s="90" t="s">
        <v>1027</v>
      </c>
      <c r="F216" s="87" t="s">
        <v>704</v>
      </c>
      <c r="G216" s="88" t="s">
        <v>552</v>
      </c>
      <c r="H216" s="87" t="s">
        <v>27</v>
      </c>
      <c r="I216" s="88" t="s">
        <v>26</v>
      </c>
      <c r="J216" s="88" t="s">
        <v>991</v>
      </c>
      <c r="K216" s="91">
        <v>81281188</v>
      </c>
      <c r="L216" s="91">
        <v>6502495</v>
      </c>
      <c r="M216" s="91">
        <v>0</v>
      </c>
      <c r="N216" s="91"/>
      <c r="O216" s="91">
        <v>87783683</v>
      </c>
      <c r="P216" s="91">
        <v>87783683</v>
      </c>
      <c r="Q216" s="87" t="s">
        <v>706</v>
      </c>
      <c r="R216" s="87" t="s">
        <v>707</v>
      </c>
      <c r="S216" s="88" t="s">
        <v>708</v>
      </c>
      <c r="T216" s="88" t="s">
        <v>709</v>
      </c>
      <c r="U216">
        <f t="shared" si="3"/>
        <v>10</v>
      </c>
    </row>
    <row r="217" spans="1:21" ht="45" x14ac:dyDescent="0.25">
      <c r="A217" s="87">
        <v>74</v>
      </c>
      <c r="B217" s="87" t="s">
        <v>701</v>
      </c>
      <c r="C217" s="88" t="s">
        <v>702</v>
      </c>
      <c r="D217" s="89">
        <v>216</v>
      </c>
      <c r="E217" s="90" t="s">
        <v>1027</v>
      </c>
      <c r="F217" s="87" t="s">
        <v>704</v>
      </c>
      <c r="G217" s="88" t="s">
        <v>552</v>
      </c>
      <c r="H217" s="87" t="s">
        <v>27</v>
      </c>
      <c r="I217" s="88" t="s">
        <v>26</v>
      </c>
      <c r="J217" s="88" t="s">
        <v>991</v>
      </c>
      <c r="K217" s="91">
        <v>276926869</v>
      </c>
      <c r="L217" s="91">
        <v>22154150</v>
      </c>
      <c r="M217" s="91">
        <v>0</v>
      </c>
      <c r="N217" s="91"/>
      <c r="O217" s="91">
        <v>299081019</v>
      </c>
      <c r="P217" s="91">
        <v>299081019</v>
      </c>
      <c r="Q217" s="87" t="s">
        <v>706</v>
      </c>
      <c r="R217" s="87" t="s">
        <v>707</v>
      </c>
      <c r="S217" s="88" t="s">
        <v>708</v>
      </c>
      <c r="T217" s="88" t="s">
        <v>709</v>
      </c>
      <c r="U217">
        <f t="shared" si="3"/>
        <v>10</v>
      </c>
    </row>
    <row r="218" spans="1:21" ht="45" x14ac:dyDescent="0.25">
      <c r="A218" s="87" t="s">
        <v>1028</v>
      </c>
      <c r="B218" s="87" t="s">
        <v>701</v>
      </c>
      <c r="C218" s="88" t="s">
        <v>702</v>
      </c>
      <c r="D218" s="89">
        <v>217</v>
      </c>
      <c r="E218" s="90" t="s">
        <v>1029</v>
      </c>
      <c r="F218" s="87" t="s">
        <v>704</v>
      </c>
      <c r="G218" s="88" t="s">
        <v>552</v>
      </c>
      <c r="H218" s="87" t="s">
        <v>27</v>
      </c>
      <c r="I218" s="88" t="s">
        <v>26</v>
      </c>
      <c r="J218" s="88" t="s">
        <v>991</v>
      </c>
      <c r="K218" s="91">
        <v>101766427</v>
      </c>
      <c r="L218" s="91">
        <v>8141314</v>
      </c>
      <c r="M218" s="91">
        <v>0</v>
      </c>
      <c r="N218" s="91"/>
      <c r="O218" s="91">
        <v>109907741</v>
      </c>
      <c r="P218" s="91">
        <v>109907741</v>
      </c>
      <c r="Q218" s="87" t="s">
        <v>706</v>
      </c>
      <c r="R218" s="87" t="s">
        <v>707</v>
      </c>
      <c r="S218" s="88" t="s">
        <v>708</v>
      </c>
      <c r="T218" s="88" t="s">
        <v>709</v>
      </c>
      <c r="U218">
        <f t="shared" si="3"/>
        <v>10</v>
      </c>
    </row>
    <row r="219" spans="1:21" ht="45" x14ac:dyDescent="0.25">
      <c r="A219" s="87" t="s">
        <v>1030</v>
      </c>
      <c r="B219" s="87" t="s">
        <v>701</v>
      </c>
      <c r="C219" s="88" t="s">
        <v>702</v>
      </c>
      <c r="D219" s="89">
        <v>218</v>
      </c>
      <c r="E219" s="90" t="s">
        <v>1029</v>
      </c>
      <c r="F219" s="87" t="s">
        <v>704</v>
      </c>
      <c r="G219" s="88" t="s">
        <v>552</v>
      </c>
      <c r="H219" s="87" t="s">
        <v>27</v>
      </c>
      <c r="I219" s="88" t="s">
        <v>26</v>
      </c>
      <c r="J219" s="88" t="s">
        <v>991</v>
      </c>
      <c r="K219" s="91">
        <v>259533700</v>
      </c>
      <c r="L219" s="91">
        <v>20762696</v>
      </c>
      <c r="M219" s="91">
        <v>0</v>
      </c>
      <c r="N219" s="91"/>
      <c r="O219" s="91">
        <v>280296396</v>
      </c>
      <c r="P219" s="91">
        <v>280296396</v>
      </c>
      <c r="Q219" s="87" t="s">
        <v>706</v>
      </c>
      <c r="R219" s="87" t="s">
        <v>707</v>
      </c>
      <c r="S219" s="88" t="s">
        <v>708</v>
      </c>
      <c r="T219" s="88" t="s">
        <v>709</v>
      </c>
      <c r="U219">
        <f t="shared" si="3"/>
        <v>10</v>
      </c>
    </row>
    <row r="220" spans="1:21" ht="45" x14ac:dyDescent="0.25">
      <c r="A220" s="87">
        <v>75</v>
      </c>
      <c r="B220" s="87" t="s">
        <v>701</v>
      </c>
      <c r="C220" s="88" t="s">
        <v>702</v>
      </c>
      <c r="D220" s="89">
        <v>219</v>
      </c>
      <c r="E220" s="90" t="s">
        <v>1031</v>
      </c>
      <c r="F220" s="87" t="s">
        <v>704</v>
      </c>
      <c r="G220" s="88" t="s">
        <v>552</v>
      </c>
      <c r="H220" s="87" t="s">
        <v>27</v>
      </c>
      <c r="I220" s="88" t="s">
        <v>26</v>
      </c>
      <c r="J220" s="88" t="s">
        <v>991</v>
      </c>
      <c r="K220" s="91">
        <v>117257918</v>
      </c>
      <c r="L220" s="91">
        <v>9380633</v>
      </c>
      <c r="M220" s="91">
        <v>0</v>
      </c>
      <c r="N220" s="91"/>
      <c r="O220" s="91">
        <v>126638551</v>
      </c>
      <c r="P220" s="91">
        <v>126638551</v>
      </c>
      <c r="Q220" s="87" t="s">
        <v>706</v>
      </c>
      <c r="R220" s="87" t="s">
        <v>707</v>
      </c>
      <c r="S220" s="88" t="s">
        <v>708</v>
      </c>
      <c r="T220" s="88" t="s">
        <v>709</v>
      </c>
      <c r="U220">
        <f t="shared" si="3"/>
        <v>10</v>
      </c>
    </row>
    <row r="221" spans="1:21" ht="45" x14ac:dyDescent="0.25">
      <c r="A221" s="87" t="s">
        <v>1032</v>
      </c>
      <c r="B221" s="87" t="s">
        <v>701</v>
      </c>
      <c r="C221" s="88" t="s">
        <v>702</v>
      </c>
      <c r="D221" s="89">
        <v>220</v>
      </c>
      <c r="E221" s="90" t="s">
        <v>1031</v>
      </c>
      <c r="F221" s="87" t="s">
        <v>704</v>
      </c>
      <c r="G221" s="88" t="s">
        <v>552</v>
      </c>
      <c r="H221" s="87" t="s">
        <v>27</v>
      </c>
      <c r="I221" s="88" t="s">
        <v>26</v>
      </c>
      <c r="J221" s="88" t="s">
        <v>991</v>
      </c>
      <c r="K221" s="91">
        <v>261185797</v>
      </c>
      <c r="L221" s="91">
        <v>20894864</v>
      </c>
      <c r="M221" s="91">
        <v>0</v>
      </c>
      <c r="N221" s="91"/>
      <c r="O221" s="91">
        <v>282080661</v>
      </c>
      <c r="P221" s="91">
        <v>282080661</v>
      </c>
      <c r="Q221" s="87" t="s">
        <v>706</v>
      </c>
      <c r="R221" s="87" t="s">
        <v>707</v>
      </c>
      <c r="S221" s="88" t="s">
        <v>708</v>
      </c>
      <c r="T221" s="88" t="s">
        <v>709</v>
      </c>
      <c r="U221">
        <f t="shared" si="3"/>
        <v>10</v>
      </c>
    </row>
    <row r="222" spans="1:21" ht="45" x14ac:dyDescent="0.25">
      <c r="A222" s="87" t="s">
        <v>1033</v>
      </c>
      <c r="B222" s="87" t="s">
        <v>701</v>
      </c>
      <c r="C222" s="88" t="s">
        <v>702</v>
      </c>
      <c r="D222" s="89">
        <v>221</v>
      </c>
      <c r="E222" s="90" t="s">
        <v>1034</v>
      </c>
      <c r="F222" s="87" t="s">
        <v>704</v>
      </c>
      <c r="G222" s="88" t="s">
        <v>552</v>
      </c>
      <c r="H222" s="87" t="s">
        <v>27</v>
      </c>
      <c r="I222" s="88" t="s">
        <v>26</v>
      </c>
      <c r="J222" s="88" t="s">
        <v>991</v>
      </c>
      <c r="K222" s="91">
        <v>93859600</v>
      </c>
      <c r="L222" s="91">
        <v>7508768</v>
      </c>
      <c r="M222" s="91">
        <v>0</v>
      </c>
      <c r="N222" s="91"/>
      <c r="O222" s="91">
        <v>101368368</v>
      </c>
      <c r="P222" s="91">
        <v>101368368</v>
      </c>
      <c r="Q222" s="87" t="s">
        <v>706</v>
      </c>
      <c r="R222" s="87" t="s">
        <v>707</v>
      </c>
      <c r="S222" s="88" t="s">
        <v>708</v>
      </c>
      <c r="T222" s="88" t="s">
        <v>709</v>
      </c>
      <c r="U222">
        <f t="shared" si="3"/>
        <v>10</v>
      </c>
    </row>
    <row r="223" spans="1:21" ht="45" x14ac:dyDescent="0.25">
      <c r="A223" s="87">
        <v>76</v>
      </c>
      <c r="B223" s="87" t="s">
        <v>701</v>
      </c>
      <c r="C223" s="88" t="s">
        <v>702</v>
      </c>
      <c r="D223" s="89">
        <v>222</v>
      </c>
      <c r="E223" s="90" t="s">
        <v>1035</v>
      </c>
      <c r="F223" s="87" t="s">
        <v>704</v>
      </c>
      <c r="G223" s="88" t="s">
        <v>552</v>
      </c>
      <c r="H223" s="87" t="s">
        <v>27</v>
      </c>
      <c r="I223" s="88" t="s">
        <v>26</v>
      </c>
      <c r="J223" s="88" t="s">
        <v>991</v>
      </c>
      <c r="K223" s="91">
        <v>83231995</v>
      </c>
      <c r="L223" s="91">
        <v>6658560</v>
      </c>
      <c r="M223" s="91">
        <v>0</v>
      </c>
      <c r="N223" s="91"/>
      <c r="O223" s="91">
        <v>89890555</v>
      </c>
      <c r="P223" s="91">
        <v>89890555</v>
      </c>
      <c r="Q223" s="87" t="s">
        <v>706</v>
      </c>
      <c r="R223" s="87" t="s">
        <v>707</v>
      </c>
      <c r="S223" s="88" t="s">
        <v>708</v>
      </c>
      <c r="T223" s="88" t="s">
        <v>709</v>
      </c>
      <c r="U223">
        <f t="shared" si="3"/>
        <v>10</v>
      </c>
    </row>
    <row r="224" spans="1:21" ht="45" x14ac:dyDescent="0.25">
      <c r="A224" s="87" t="s">
        <v>1036</v>
      </c>
      <c r="B224" s="87" t="s">
        <v>701</v>
      </c>
      <c r="C224" s="88" t="s">
        <v>702</v>
      </c>
      <c r="D224" s="89">
        <v>223</v>
      </c>
      <c r="E224" s="90" t="s">
        <v>1037</v>
      </c>
      <c r="F224" s="87" t="s">
        <v>704</v>
      </c>
      <c r="G224" s="88" t="s">
        <v>552</v>
      </c>
      <c r="H224" s="87" t="s">
        <v>27</v>
      </c>
      <c r="I224" s="88" t="s">
        <v>26</v>
      </c>
      <c r="J224" s="88" t="s">
        <v>991</v>
      </c>
      <c r="K224" s="91">
        <v>80385129</v>
      </c>
      <c r="L224" s="91">
        <v>6430810</v>
      </c>
      <c r="M224" s="91">
        <v>0</v>
      </c>
      <c r="N224" s="91"/>
      <c r="O224" s="91">
        <v>86815939</v>
      </c>
      <c r="P224" s="91">
        <v>86815939</v>
      </c>
      <c r="Q224" s="87" t="s">
        <v>706</v>
      </c>
      <c r="R224" s="87" t="s">
        <v>707</v>
      </c>
      <c r="S224" s="88" t="s">
        <v>708</v>
      </c>
      <c r="T224" s="88" t="s">
        <v>709</v>
      </c>
      <c r="U224">
        <f t="shared" si="3"/>
        <v>10</v>
      </c>
    </row>
    <row r="225" spans="1:21" ht="45" x14ac:dyDescent="0.25">
      <c r="A225" s="87" t="s">
        <v>1038</v>
      </c>
      <c r="B225" s="87" t="s">
        <v>701</v>
      </c>
      <c r="C225" s="88" t="s">
        <v>702</v>
      </c>
      <c r="D225" s="89">
        <v>224</v>
      </c>
      <c r="E225" s="90" t="s">
        <v>1037</v>
      </c>
      <c r="F225" s="87" t="s">
        <v>704</v>
      </c>
      <c r="G225" s="88" t="s">
        <v>552</v>
      </c>
      <c r="H225" s="87" t="s">
        <v>27</v>
      </c>
      <c r="I225" s="88" t="s">
        <v>26</v>
      </c>
      <c r="J225" s="88" t="s">
        <v>991</v>
      </c>
      <c r="K225" s="91">
        <v>378523852</v>
      </c>
      <c r="L225" s="91">
        <v>30281908</v>
      </c>
      <c r="M225" s="91">
        <v>0</v>
      </c>
      <c r="N225" s="91"/>
      <c r="O225" s="91">
        <v>408805760</v>
      </c>
      <c r="P225" s="91">
        <v>408805760</v>
      </c>
      <c r="Q225" s="87" t="s">
        <v>706</v>
      </c>
      <c r="R225" s="87" t="s">
        <v>707</v>
      </c>
      <c r="S225" s="88" t="s">
        <v>708</v>
      </c>
      <c r="T225" s="88" t="s">
        <v>709</v>
      </c>
      <c r="U225">
        <f t="shared" si="3"/>
        <v>10</v>
      </c>
    </row>
    <row r="226" spans="1:21" ht="45" x14ac:dyDescent="0.25">
      <c r="A226" s="87">
        <v>77</v>
      </c>
      <c r="B226" s="87" t="s">
        <v>701</v>
      </c>
      <c r="C226" s="88" t="s">
        <v>702</v>
      </c>
      <c r="D226" s="89">
        <v>225</v>
      </c>
      <c r="E226" s="90" t="s">
        <v>1039</v>
      </c>
      <c r="F226" s="87" t="s">
        <v>704</v>
      </c>
      <c r="G226" s="88" t="s">
        <v>552</v>
      </c>
      <c r="H226" s="87" t="s">
        <v>27</v>
      </c>
      <c r="I226" s="88" t="s">
        <v>26</v>
      </c>
      <c r="J226" s="88" t="s">
        <v>991</v>
      </c>
      <c r="K226" s="91">
        <v>387437989</v>
      </c>
      <c r="L226" s="91">
        <v>30995039</v>
      </c>
      <c r="M226" s="91">
        <v>0</v>
      </c>
      <c r="N226" s="91"/>
      <c r="O226" s="91">
        <v>418433028</v>
      </c>
      <c r="P226" s="91">
        <v>418433028</v>
      </c>
      <c r="Q226" s="87" t="s">
        <v>706</v>
      </c>
      <c r="R226" s="87" t="s">
        <v>707</v>
      </c>
      <c r="S226" s="88" t="s">
        <v>708</v>
      </c>
      <c r="T226" s="88" t="s">
        <v>709</v>
      </c>
      <c r="U226">
        <f t="shared" si="3"/>
        <v>10</v>
      </c>
    </row>
    <row r="227" spans="1:21" ht="45" x14ac:dyDescent="0.25">
      <c r="A227" s="87" t="s">
        <v>1040</v>
      </c>
      <c r="B227" s="87" t="s">
        <v>701</v>
      </c>
      <c r="C227" s="88" t="s">
        <v>702</v>
      </c>
      <c r="D227" s="89">
        <v>226</v>
      </c>
      <c r="E227" s="90" t="s">
        <v>1039</v>
      </c>
      <c r="F227" s="87" t="s">
        <v>704</v>
      </c>
      <c r="G227" s="88" t="s">
        <v>552</v>
      </c>
      <c r="H227" s="87" t="s">
        <v>27</v>
      </c>
      <c r="I227" s="88" t="s">
        <v>26</v>
      </c>
      <c r="J227" s="88" t="s">
        <v>991</v>
      </c>
      <c r="K227" s="91">
        <v>99071879</v>
      </c>
      <c r="L227" s="91">
        <v>7925750</v>
      </c>
      <c r="M227" s="91">
        <v>0</v>
      </c>
      <c r="N227" s="91"/>
      <c r="O227" s="91">
        <v>106997629</v>
      </c>
      <c r="P227" s="91">
        <v>106997629</v>
      </c>
      <c r="Q227" s="87" t="s">
        <v>706</v>
      </c>
      <c r="R227" s="87" t="s">
        <v>707</v>
      </c>
      <c r="S227" s="88" t="s">
        <v>708</v>
      </c>
      <c r="T227" s="88" t="s">
        <v>709</v>
      </c>
      <c r="U227">
        <f t="shared" si="3"/>
        <v>10</v>
      </c>
    </row>
    <row r="228" spans="1:21" ht="45" x14ac:dyDescent="0.25">
      <c r="A228" s="87" t="s">
        <v>1041</v>
      </c>
      <c r="B228" s="87" t="s">
        <v>701</v>
      </c>
      <c r="C228" s="88" t="s">
        <v>702</v>
      </c>
      <c r="D228" s="89">
        <v>227</v>
      </c>
      <c r="E228" s="90" t="s">
        <v>1042</v>
      </c>
      <c r="F228" s="87" t="s">
        <v>704</v>
      </c>
      <c r="G228" s="88" t="s">
        <v>552</v>
      </c>
      <c r="H228" s="87" t="s">
        <v>27</v>
      </c>
      <c r="I228" s="88" t="s">
        <v>26</v>
      </c>
      <c r="J228" s="88" t="s">
        <v>991</v>
      </c>
      <c r="K228" s="91">
        <v>96031654</v>
      </c>
      <c r="L228" s="91">
        <v>7682532</v>
      </c>
      <c r="M228" s="91">
        <v>0</v>
      </c>
      <c r="N228" s="91"/>
      <c r="O228" s="91">
        <v>103714186</v>
      </c>
      <c r="P228" s="91">
        <v>103714186</v>
      </c>
      <c r="Q228" s="87" t="s">
        <v>706</v>
      </c>
      <c r="R228" s="87" t="s">
        <v>707</v>
      </c>
      <c r="S228" s="88" t="s">
        <v>708</v>
      </c>
      <c r="T228" s="88" t="s">
        <v>709</v>
      </c>
      <c r="U228">
        <f t="shared" si="3"/>
        <v>10</v>
      </c>
    </row>
    <row r="229" spans="1:21" ht="45" x14ac:dyDescent="0.25">
      <c r="A229" s="87">
        <v>78</v>
      </c>
      <c r="B229" s="87" t="s">
        <v>701</v>
      </c>
      <c r="C229" s="88" t="s">
        <v>702</v>
      </c>
      <c r="D229" s="89">
        <v>228</v>
      </c>
      <c r="E229" s="90" t="s">
        <v>1042</v>
      </c>
      <c r="F229" s="87" t="s">
        <v>704</v>
      </c>
      <c r="G229" s="88" t="s">
        <v>552</v>
      </c>
      <c r="H229" s="87" t="s">
        <v>27</v>
      </c>
      <c r="I229" s="88" t="s">
        <v>26</v>
      </c>
      <c r="J229" s="88" t="s">
        <v>991</v>
      </c>
      <c r="K229" s="91">
        <v>280480080</v>
      </c>
      <c r="L229" s="91">
        <v>22438406</v>
      </c>
      <c r="M229" s="91">
        <v>0</v>
      </c>
      <c r="N229" s="91"/>
      <c r="O229" s="91">
        <v>302918486</v>
      </c>
      <c r="P229" s="91">
        <v>302918486</v>
      </c>
      <c r="Q229" s="87" t="s">
        <v>706</v>
      </c>
      <c r="R229" s="87" t="s">
        <v>707</v>
      </c>
      <c r="S229" s="88" t="s">
        <v>708</v>
      </c>
      <c r="T229" s="88" t="s">
        <v>709</v>
      </c>
      <c r="U229">
        <f t="shared" si="3"/>
        <v>10</v>
      </c>
    </row>
    <row r="230" spans="1:21" ht="45" x14ac:dyDescent="0.25">
      <c r="A230" s="87" t="s">
        <v>1043</v>
      </c>
      <c r="B230" s="87" t="s">
        <v>701</v>
      </c>
      <c r="C230" s="88" t="s">
        <v>702</v>
      </c>
      <c r="D230" s="89">
        <v>229</v>
      </c>
      <c r="E230" s="90" t="s">
        <v>1044</v>
      </c>
      <c r="F230" s="87" t="s">
        <v>704</v>
      </c>
      <c r="G230" s="88" t="s">
        <v>552</v>
      </c>
      <c r="H230" s="87" t="s">
        <v>27</v>
      </c>
      <c r="I230" s="88" t="s">
        <v>26</v>
      </c>
      <c r="J230" s="88" t="s">
        <v>991</v>
      </c>
      <c r="K230" s="91">
        <v>105253604</v>
      </c>
      <c r="L230" s="91">
        <v>8420288</v>
      </c>
      <c r="M230" s="91">
        <v>0</v>
      </c>
      <c r="N230" s="91"/>
      <c r="O230" s="91">
        <v>113673892</v>
      </c>
      <c r="P230" s="91">
        <v>113673892</v>
      </c>
      <c r="Q230" s="87" t="s">
        <v>706</v>
      </c>
      <c r="R230" s="87" t="s">
        <v>707</v>
      </c>
      <c r="S230" s="88" t="s">
        <v>708</v>
      </c>
      <c r="T230" s="88" t="s">
        <v>709</v>
      </c>
      <c r="U230">
        <f t="shared" si="3"/>
        <v>10</v>
      </c>
    </row>
    <row r="231" spans="1:21" ht="45" x14ac:dyDescent="0.25">
      <c r="A231" s="87" t="s">
        <v>1045</v>
      </c>
      <c r="B231" s="87" t="s">
        <v>701</v>
      </c>
      <c r="C231" s="88" t="s">
        <v>702</v>
      </c>
      <c r="D231" s="89">
        <v>230</v>
      </c>
      <c r="E231" s="90" t="s">
        <v>1044</v>
      </c>
      <c r="F231" s="87" t="s">
        <v>704</v>
      </c>
      <c r="G231" s="88" t="s">
        <v>552</v>
      </c>
      <c r="H231" s="87" t="s">
        <v>27</v>
      </c>
      <c r="I231" s="88" t="s">
        <v>26</v>
      </c>
      <c r="J231" s="88" t="s">
        <v>991</v>
      </c>
      <c r="K231" s="91">
        <v>290323494</v>
      </c>
      <c r="L231" s="91">
        <v>23225880</v>
      </c>
      <c r="M231" s="91">
        <v>0</v>
      </c>
      <c r="N231" s="91"/>
      <c r="O231" s="91">
        <v>313549374</v>
      </c>
      <c r="P231" s="91">
        <v>313549374</v>
      </c>
      <c r="Q231" s="87" t="s">
        <v>706</v>
      </c>
      <c r="R231" s="87" t="s">
        <v>707</v>
      </c>
      <c r="S231" s="88" t="s">
        <v>708</v>
      </c>
      <c r="T231" s="88" t="s">
        <v>709</v>
      </c>
      <c r="U231">
        <f t="shared" si="3"/>
        <v>10</v>
      </c>
    </row>
    <row r="232" spans="1:21" ht="45" x14ac:dyDescent="0.25">
      <c r="A232" s="87">
        <v>79</v>
      </c>
      <c r="B232" s="87" t="s">
        <v>701</v>
      </c>
      <c r="C232" s="88" t="s">
        <v>702</v>
      </c>
      <c r="D232" s="89">
        <v>231</v>
      </c>
      <c r="E232" s="90" t="s">
        <v>1046</v>
      </c>
      <c r="F232" s="87" t="s">
        <v>704</v>
      </c>
      <c r="G232" s="88" t="s">
        <v>552</v>
      </c>
      <c r="H232" s="87" t="s">
        <v>27</v>
      </c>
      <c r="I232" s="88" t="s">
        <v>26</v>
      </c>
      <c r="J232" s="88" t="s">
        <v>991</v>
      </c>
      <c r="K232" s="91">
        <v>109552210</v>
      </c>
      <c r="L232" s="91">
        <v>8764177</v>
      </c>
      <c r="M232" s="91">
        <v>0</v>
      </c>
      <c r="N232" s="91"/>
      <c r="O232" s="91">
        <v>118316387</v>
      </c>
      <c r="P232" s="91">
        <v>118316387</v>
      </c>
      <c r="Q232" s="87" t="s">
        <v>706</v>
      </c>
      <c r="R232" s="87" t="s">
        <v>707</v>
      </c>
      <c r="S232" s="88" t="s">
        <v>708</v>
      </c>
      <c r="T232" s="88" t="s">
        <v>709</v>
      </c>
      <c r="U232">
        <f t="shared" si="3"/>
        <v>10</v>
      </c>
    </row>
    <row r="233" spans="1:21" ht="45" x14ac:dyDescent="0.25">
      <c r="A233" s="87" t="s">
        <v>1047</v>
      </c>
      <c r="B233" s="87" t="s">
        <v>701</v>
      </c>
      <c r="C233" s="88" t="s">
        <v>702</v>
      </c>
      <c r="D233" s="89">
        <v>232</v>
      </c>
      <c r="E233" s="90" t="s">
        <v>1046</v>
      </c>
      <c r="F233" s="87" t="s">
        <v>704</v>
      </c>
      <c r="G233" s="88" t="s">
        <v>552</v>
      </c>
      <c r="H233" s="87" t="s">
        <v>27</v>
      </c>
      <c r="I233" s="88" t="s">
        <v>26</v>
      </c>
      <c r="J233" s="88" t="s">
        <v>991</v>
      </c>
      <c r="K233" s="91">
        <v>264175172</v>
      </c>
      <c r="L233" s="91">
        <v>21134014</v>
      </c>
      <c r="M233" s="91">
        <v>0</v>
      </c>
      <c r="N233" s="91"/>
      <c r="O233" s="91">
        <v>285309186</v>
      </c>
      <c r="P233" s="91">
        <v>285309186</v>
      </c>
      <c r="Q233" s="87" t="s">
        <v>706</v>
      </c>
      <c r="R233" s="87" t="s">
        <v>707</v>
      </c>
      <c r="S233" s="88" t="s">
        <v>708</v>
      </c>
      <c r="T233" s="88" t="s">
        <v>709</v>
      </c>
      <c r="U233">
        <f t="shared" si="3"/>
        <v>10</v>
      </c>
    </row>
    <row r="234" spans="1:21" ht="45" x14ac:dyDescent="0.25">
      <c r="A234" s="87" t="s">
        <v>1048</v>
      </c>
      <c r="B234" s="87" t="s">
        <v>701</v>
      </c>
      <c r="C234" s="88" t="s">
        <v>702</v>
      </c>
      <c r="D234" s="89">
        <v>233</v>
      </c>
      <c r="E234" s="90" t="s">
        <v>1049</v>
      </c>
      <c r="F234" s="87" t="s">
        <v>704</v>
      </c>
      <c r="G234" s="88" t="s">
        <v>552</v>
      </c>
      <c r="H234" s="87" t="s">
        <v>27</v>
      </c>
      <c r="I234" s="88" t="s">
        <v>26</v>
      </c>
      <c r="J234" s="88" t="s">
        <v>991</v>
      </c>
      <c r="K234" s="91">
        <v>71863364</v>
      </c>
      <c r="L234" s="91">
        <v>5749069</v>
      </c>
      <c r="M234" s="91">
        <v>0</v>
      </c>
      <c r="N234" s="91"/>
      <c r="O234" s="91">
        <v>77612433</v>
      </c>
      <c r="P234" s="91">
        <v>77612433</v>
      </c>
      <c r="Q234" s="87" t="s">
        <v>706</v>
      </c>
      <c r="R234" s="87" t="s">
        <v>707</v>
      </c>
      <c r="S234" s="88" t="s">
        <v>708</v>
      </c>
      <c r="T234" s="88" t="s">
        <v>709</v>
      </c>
      <c r="U234">
        <f t="shared" si="3"/>
        <v>10</v>
      </c>
    </row>
    <row r="235" spans="1:21" ht="45" x14ac:dyDescent="0.25">
      <c r="A235" s="87">
        <v>80</v>
      </c>
      <c r="B235" s="87" t="s">
        <v>701</v>
      </c>
      <c r="C235" s="88" t="s">
        <v>702</v>
      </c>
      <c r="D235" s="89">
        <v>234</v>
      </c>
      <c r="E235" s="90" t="s">
        <v>1049</v>
      </c>
      <c r="F235" s="87" t="s">
        <v>704</v>
      </c>
      <c r="G235" s="88" t="s">
        <v>552</v>
      </c>
      <c r="H235" s="87" t="s">
        <v>27</v>
      </c>
      <c r="I235" s="88" t="s">
        <v>26</v>
      </c>
      <c r="J235" s="88" t="s">
        <v>991</v>
      </c>
      <c r="K235" s="91">
        <v>93294173</v>
      </c>
      <c r="L235" s="91">
        <v>7463534</v>
      </c>
      <c r="M235" s="91">
        <v>0</v>
      </c>
      <c r="N235" s="91"/>
      <c r="O235" s="91">
        <v>100757707</v>
      </c>
      <c r="P235" s="91">
        <v>100757707</v>
      </c>
      <c r="Q235" s="87" t="s">
        <v>706</v>
      </c>
      <c r="R235" s="87" t="s">
        <v>707</v>
      </c>
      <c r="S235" s="88" t="s">
        <v>708</v>
      </c>
      <c r="T235" s="88" t="s">
        <v>709</v>
      </c>
      <c r="U235">
        <f t="shared" si="3"/>
        <v>10</v>
      </c>
    </row>
    <row r="236" spans="1:21" ht="45" x14ac:dyDescent="0.25">
      <c r="A236" s="87" t="s">
        <v>1050</v>
      </c>
      <c r="B236" s="87" t="s">
        <v>701</v>
      </c>
      <c r="C236" s="88" t="s">
        <v>702</v>
      </c>
      <c r="D236" s="89">
        <v>235</v>
      </c>
      <c r="E236" s="90" t="s">
        <v>1049</v>
      </c>
      <c r="F236" s="87" t="s">
        <v>704</v>
      </c>
      <c r="G236" s="88" t="s">
        <v>552</v>
      </c>
      <c r="H236" s="87" t="s">
        <v>27</v>
      </c>
      <c r="I236" s="88" t="s">
        <v>26</v>
      </c>
      <c r="J236" s="88" t="s">
        <v>991</v>
      </c>
      <c r="K236" s="91">
        <v>252912884</v>
      </c>
      <c r="L236" s="91">
        <v>20233031</v>
      </c>
      <c r="M236" s="91">
        <v>0</v>
      </c>
      <c r="N236" s="91"/>
      <c r="O236" s="91">
        <v>273145915</v>
      </c>
      <c r="P236" s="91">
        <v>273145915</v>
      </c>
      <c r="Q236" s="87" t="s">
        <v>706</v>
      </c>
      <c r="R236" s="87" t="s">
        <v>707</v>
      </c>
      <c r="S236" s="88" t="s">
        <v>708</v>
      </c>
      <c r="T236" s="88" t="s">
        <v>709</v>
      </c>
      <c r="U236">
        <f t="shared" si="3"/>
        <v>10</v>
      </c>
    </row>
    <row r="237" spans="1:21" ht="45" x14ac:dyDescent="0.25">
      <c r="A237" s="87" t="s">
        <v>1051</v>
      </c>
      <c r="B237" s="87" t="s">
        <v>701</v>
      </c>
      <c r="C237" s="88" t="s">
        <v>702</v>
      </c>
      <c r="D237" s="89">
        <v>236</v>
      </c>
      <c r="E237" s="90" t="s">
        <v>1052</v>
      </c>
      <c r="F237" s="87" t="s">
        <v>704</v>
      </c>
      <c r="G237" s="88" t="s">
        <v>552</v>
      </c>
      <c r="H237" s="87" t="s">
        <v>27</v>
      </c>
      <c r="I237" s="88" t="s">
        <v>26</v>
      </c>
      <c r="J237" s="88" t="s">
        <v>991</v>
      </c>
      <c r="K237" s="91">
        <v>96165442</v>
      </c>
      <c r="L237" s="91">
        <v>7693235</v>
      </c>
      <c r="M237" s="91">
        <v>0</v>
      </c>
      <c r="N237" s="91"/>
      <c r="O237" s="91">
        <v>103858677</v>
      </c>
      <c r="P237" s="91">
        <v>103858677</v>
      </c>
      <c r="Q237" s="87" t="s">
        <v>706</v>
      </c>
      <c r="R237" s="87" t="s">
        <v>707</v>
      </c>
      <c r="S237" s="88" t="s">
        <v>708</v>
      </c>
      <c r="T237" s="88" t="s">
        <v>709</v>
      </c>
      <c r="U237">
        <f t="shared" si="3"/>
        <v>10</v>
      </c>
    </row>
    <row r="238" spans="1:21" ht="45" x14ac:dyDescent="0.25">
      <c r="A238" s="87">
        <v>81</v>
      </c>
      <c r="B238" s="87" t="s">
        <v>701</v>
      </c>
      <c r="C238" s="88" t="s">
        <v>702</v>
      </c>
      <c r="D238" s="89">
        <v>237</v>
      </c>
      <c r="E238" s="90" t="s">
        <v>1052</v>
      </c>
      <c r="F238" s="87" t="s">
        <v>704</v>
      </c>
      <c r="G238" s="88" t="s">
        <v>552</v>
      </c>
      <c r="H238" s="87" t="s">
        <v>27</v>
      </c>
      <c r="I238" s="88" t="s">
        <v>26</v>
      </c>
      <c r="J238" s="88" t="s">
        <v>991</v>
      </c>
      <c r="K238" s="91">
        <v>378807886</v>
      </c>
      <c r="L238" s="91">
        <v>30304631</v>
      </c>
      <c r="M238" s="91">
        <v>0</v>
      </c>
      <c r="N238" s="91"/>
      <c r="O238" s="91">
        <v>409112517</v>
      </c>
      <c r="P238" s="91">
        <v>409112517</v>
      </c>
      <c r="Q238" s="87" t="s">
        <v>706</v>
      </c>
      <c r="R238" s="87" t="s">
        <v>707</v>
      </c>
      <c r="S238" s="88" t="s">
        <v>708</v>
      </c>
      <c r="T238" s="88" t="s">
        <v>709</v>
      </c>
      <c r="U238">
        <f t="shared" si="3"/>
        <v>10</v>
      </c>
    </row>
    <row r="239" spans="1:21" ht="45" x14ac:dyDescent="0.25">
      <c r="A239" s="87" t="s">
        <v>1053</v>
      </c>
      <c r="B239" s="87" t="s">
        <v>701</v>
      </c>
      <c r="C239" s="88" t="s">
        <v>702</v>
      </c>
      <c r="D239" s="89">
        <v>238</v>
      </c>
      <c r="E239" s="90" t="s">
        <v>1054</v>
      </c>
      <c r="F239" s="87" t="s">
        <v>704</v>
      </c>
      <c r="G239" s="88" t="s">
        <v>552</v>
      </c>
      <c r="H239" s="87" t="s">
        <v>27</v>
      </c>
      <c r="I239" s="88" t="s">
        <v>26</v>
      </c>
      <c r="J239" s="88" t="s">
        <v>991</v>
      </c>
      <c r="K239" s="91">
        <v>98075662</v>
      </c>
      <c r="L239" s="91">
        <v>7846053</v>
      </c>
      <c r="M239" s="91">
        <v>0</v>
      </c>
      <c r="N239" s="91"/>
      <c r="O239" s="91">
        <v>105921715</v>
      </c>
      <c r="P239" s="91">
        <v>105921715</v>
      </c>
      <c r="Q239" s="87" t="s">
        <v>706</v>
      </c>
      <c r="R239" s="87" t="s">
        <v>707</v>
      </c>
      <c r="S239" s="88" t="s">
        <v>708</v>
      </c>
      <c r="T239" s="88" t="s">
        <v>709</v>
      </c>
      <c r="U239">
        <f t="shared" si="3"/>
        <v>10</v>
      </c>
    </row>
    <row r="240" spans="1:21" ht="45" x14ac:dyDescent="0.25">
      <c r="A240" s="87" t="s">
        <v>1055</v>
      </c>
      <c r="B240" s="87" t="s">
        <v>701</v>
      </c>
      <c r="C240" s="88" t="s">
        <v>702</v>
      </c>
      <c r="D240" s="89">
        <v>239</v>
      </c>
      <c r="E240" s="90" t="s">
        <v>1054</v>
      </c>
      <c r="F240" s="87" t="s">
        <v>704</v>
      </c>
      <c r="G240" s="88" t="s">
        <v>552</v>
      </c>
      <c r="H240" s="87" t="s">
        <v>27</v>
      </c>
      <c r="I240" s="88" t="s">
        <v>26</v>
      </c>
      <c r="J240" s="88" t="s">
        <v>991</v>
      </c>
      <c r="K240" s="91">
        <v>283831364</v>
      </c>
      <c r="L240" s="91">
        <v>22706509</v>
      </c>
      <c r="M240" s="91">
        <v>0</v>
      </c>
      <c r="N240" s="91"/>
      <c r="O240" s="91">
        <v>306537873</v>
      </c>
      <c r="P240" s="91">
        <v>306537873</v>
      </c>
      <c r="Q240" s="87" t="s">
        <v>706</v>
      </c>
      <c r="R240" s="87" t="s">
        <v>707</v>
      </c>
      <c r="S240" s="88" t="s">
        <v>708</v>
      </c>
      <c r="T240" s="88" t="s">
        <v>709</v>
      </c>
      <c r="U240">
        <f t="shared" si="3"/>
        <v>10</v>
      </c>
    </row>
    <row r="241" spans="1:21" ht="45" x14ac:dyDescent="0.25">
      <c r="A241" s="87">
        <v>82</v>
      </c>
      <c r="B241" s="87" t="s">
        <v>701</v>
      </c>
      <c r="C241" s="88" t="s">
        <v>702</v>
      </c>
      <c r="D241" s="89">
        <v>240</v>
      </c>
      <c r="E241" s="90" t="s">
        <v>1056</v>
      </c>
      <c r="F241" s="87" t="s">
        <v>704</v>
      </c>
      <c r="G241" s="88" t="s">
        <v>552</v>
      </c>
      <c r="H241" s="87" t="s">
        <v>27</v>
      </c>
      <c r="I241" s="88" t="s">
        <v>26</v>
      </c>
      <c r="J241" s="88" t="s">
        <v>991</v>
      </c>
      <c r="K241" s="91">
        <v>110581952</v>
      </c>
      <c r="L241" s="91">
        <v>8846556</v>
      </c>
      <c r="M241" s="91">
        <v>0</v>
      </c>
      <c r="N241" s="91"/>
      <c r="O241" s="91">
        <v>119428508</v>
      </c>
      <c r="P241" s="91">
        <v>119428508</v>
      </c>
      <c r="Q241" s="87" t="s">
        <v>706</v>
      </c>
      <c r="R241" s="87" t="s">
        <v>707</v>
      </c>
      <c r="S241" s="88" t="s">
        <v>708</v>
      </c>
      <c r="T241" s="88" t="s">
        <v>709</v>
      </c>
      <c r="U241">
        <f t="shared" si="3"/>
        <v>10</v>
      </c>
    </row>
    <row r="242" spans="1:21" ht="45" x14ac:dyDescent="0.25">
      <c r="A242" s="87" t="s">
        <v>1057</v>
      </c>
      <c r="B242" s="87" t="s">
        <v>701</v>
      </c>
      <c r="C242" s="88" t="s">
        <v>702</v>
      </c>
      <c r="D242" s="89">
        <v>241</v>
      </c>
      <c r="E242" s="90" t="s">
        <v>1056</v>
      </c>
      <c r="F242" s="87" t="s">
        <v>704</v>
      </c>
      <c r="G242" s="88" t="s">
        <v>552</v>
      </c>
      <c r="H242" s="87" t="s">
        <v>27</v>
      </c>
      <c r="I242" s="88" t="s">
        <v>26</v>
      </c>
      <c r="J242" s="88" t="s">
        <v>991</v>
      </c>
      <c r="K242" s="91">
        <v>269388322</v>
      </c>
      <c r="L242" s="91">
        <v>21551066</v>
      </c>
      <c r="M242" s="91">
        <v>0</v>
      </c>
      <c r="N242" s="91"/>
      <c r="O242" s="91">
        <v>290939388</v>
      </c>
      <c r="P242" s="91">
        <v>290939388</v>
      </c>
      <c r="Q242" s="87" t="s">
        <v>706</v>
      </c>
      <c r="R242" s="87" t="s">
        <v>707</v>
      </c>
      <c r="S242" s="88" t="s">
        <v>708</v>
      </c>
      <c r="T242" s="88" t="s">
        <v>709</v>
      </c>
      <c r="U242">
        <f t="shared" si="3"/>
        <v>10</v>
      </c>
    </row>
    <row r="243" spans="1:21" ht="45" x14ac:dyDescent="0.25">
      <c r="A243" s="87" t="s">
        <v>1058</v>
      </c>
      <c r="B243" s="87" t="s">
        <v>701</v>
      </c>
      <c r="C243" s="88" t="s">
        <v>702</v>
      </c>
      <c r="D243" s="89">
        <v>242</v>
      </c>
      <c r="E243" s="90" t="s">
        <v>1059</v>
      </c>
      <c r="F243" s="87" t="s">
        <v>704</v>
      </c>
      <c r="G243" s="88" t="s">
        <v>552</v>
      </c>
      <c r="H243" s="87" t="s">
        <v>27</v>
      </c>
      <c r="I243" s="88" t="s">
        <v>26</v>
      </c>
      <c r="J243" s="88" t="s">
        <v>991</v>
      </c>
      <c r="K243" s="91">
        <v>115334447</v>
      </c>
      <c r="L243" s="91">
        <v>9226756</v>
      </c>
      <c r="M243" s="91">
        <v>0</v>
      </c>
      <c r="N243" s="91"/>
      <c r="O243" s="91">
        <v>124561203</v>
      </c>
      <c r="P243" s="91">
        <v>124561203</v>
      </c>
      <c r="Q243" s="87" t="s">
        <v>706</v>
      </c>
      <c r="R243" s="87" t="s">
        <v>707</v>
      </c>
      <c r="S243" s="88" t="s">
        <v>708</v>
      </c>
      <c r="T243" s="88" t="s">
        <v>709</v>
      </c>
      <c r="U243">
        <f t="shared" si="3"/>
        <v>10</v>
      </c>
    </row>
    <row r="244" spans="1:21" ht="45" x14ac:dyDescent="0.25">
      <c r="A244" s="87">
        <v>83</v>
      </c>
      <c r="B244" s="87" t="s">
        <v>701</v>
      </c>
      <c r="C244" s="88" t="s">
        <v>702</v>
      </c>
      <c r="D244" s="89">
        <v>243</v>
      </c>
      <c r="E244" s="90" t="s">
        <v>1059</v>
      </c>
      <c r="F244" s="87" t="s">
        <v>704</v>
      </c>
      <c r="G244" s="88" t="s">
        <v>552</v>
      </c>
      <c r="H244" s="87" t="s">
        <v>27</v>
      </c>
      <c r="I244" s="88" t="s">
        <v>26</v>
      </c>
      <c r="J244" s="88" t="s">
        <v>991</v>
      </c>
      <c r="K244" s="91">
        <v>264543801</v>
      </c>
      <c r="L244" s="91">
        <v>21163504</v>
      </c>
      <c r="M244" s="91">
        <v>0</v>
      </c>
      <c r="N244" s="91"/>
      <c r="O244" s="91">
        <v>285707305</v>
      </c>
      <c r="P244" s="91">
        <v>285707305</v>
      </c>
      <c r="Q244" s="87" t="s">
        <v>706</v>
      </c>
      <c r="R244" s="87" t="s">
        <v>707</v>
      </c>
      <c r="S244" s="88" t="s">
        <v>708</v>
      </c>
      <c r="T244" s="88" t="s">
        <v>709</v>
      </c>
      <c r="U244">
        <f t="shared" si="3"/>
        <v>10</v>
      </c>
    </row>
    <row r="245" spans="1:21" ht="45" x14ac:dyDescent="0.25">
      <c r="A245" s="87" t="s">
        <v>1060</v>
      </c>
      <c r="B245" s="87" t="s">
        <v>701</v>
      </c>
      <c r="C245" s="88" t="s">
        <v>702</v>
      </c>
      <c r="D245" s="89">
        <v>244</v>
      </c>
      <c r="E245" s="90" t="s">
        <v>1061</v>
      </c>
      <c r="F245" s="87" t="s">
        <v>704</v>
      </c>
      <c r="G245" s="88" t="s">
        <v>552</v>
      </c>
      <c r="H245" s="87" t="s">
        <v>27</v>
      </c>
      <c r="I245" s="88" t="s">
        <v>26</v>
      </c>
      <c r="J245" s="88" t="s">
        <v>991</v>
      </c>
      <c r="K245" s="91">
        <v>74586619</v>
      </c>
      <c r="L245" s="91">
        <v>5966930</v>
      </c>
      <c r="M245" s="91">
        <v>0</v>
      </c>
      <c r="N245" s="91"/>
      <c r="O245" s="91">
        <v>80553549</v>
      </c>
      <c r="P245" s="91">
        <v>80553549</v>
      </c>
      <c r="Q245" s="87" t="s">
        <v>706</v>
      </c>
      <c r="R245" s="87" t="s">
        <v>707</v>
      </c>
      <c r="S245" s="88" t="s">
        <v>708</v>
      </c>
      <c r="T245" s="88" t="s">
        <v>709</v>
      </c>
      <c r="U245">
        <f t="shared" si="3"/>
        <v>10</v>
      </c>
    </row>
    <row r="246" spans="1:21" ht="45" x14ac:dyDescent="0.25">
      <c r="A246" s="87" t="s">
        <v>1062</v>
      </c>
      <c r="B246" s="87" t="s">
        <v>701</v>
      </c>
      <c r="C246" s="88" t="s">
        <v>702</v>
      </c>
      <c r="D246" s="89">
        <v>245</v>
      </c>
      <c r="E246" s="90" t="s">
        <v>1063</v>
      </c>
      <c r="F246" s="87" t="s">
        <v>704</v>
      </c>
      <c r="G246" s="88" t="s">
        <v>552</v>
      </c>
      <c r="H246" s="87" t="s">
        <v>27</v>
      </c>
      <c r="I246" s="88" t="s">
        <v>26</v>
      </c>
      <c r="J246" s="88" t="s">
        <v>991</v>
      </c>
      <c r="K246" s="91">
        <v>95571766</v>
      </c>
      <c r="L246" s="91">
        <v>7645741</v>
      </c>
      <c r="M246" s="91">
        <v>0</v>
      </c>
      <c r="N246" s="91"/>
      <c r="O246" s="91">
        <v>103217507</v>
      </c>
      <c r="P246" s="91">
        <v>103217507</v>
      </c>
      <c r="Q246" s="87" t="s">
        <v>706</v>
      </c>
      <c r="R246" s="87" t="s">
        <v>707</v>
      </c>
      <c r="S246" s="88" t="s">
        <v>708</v>
      </c>
      <c r="T246" s="88" t="s">
        <v>709</v>
      </c>
      <c r="U246">
        <f t="shared" si="3"/>
        <v>10</v>
      </c>
    </row>
    <row r="247" spans="1:21" ht="45" x14ac:dyDescent="0.25">
      <c r="A247" s="87">
        <v>84</v>
      </c>
      <c r="B247" s="87" t="s">
        <v>701</v>
      </c>
      <c r="C247" s="88" t="s">
        <v>702</v>
      </c>
      <c r="D247" s="89">
        <v>246</v>
      </c>
      <c r="E247" s="90" t="s">
        <v>1063</v>
      </c>
      <c r="F247" s="87" t="s">
        <v>704</v>
      </c>
      <c r="G247" s="88" t="s">
        <v>552</v>
      </c>
      <c r="H247" s="87" t="s">
        <v>27</v>
      </c>
      <c r="I247" s="88" t="s">
        <v>26</v>
      </c>
      <c r="J247" s="88" t="s">
        <v>991</v>
      </c>
      <c r="K247" s="91">
        <v>277223646</v>
      </c>
      <c r="L247" s="91">
        <v>22177892</v>
      </c>
      <c r="M247" s="91">
        <v>0</v>
      </c>
      <c r="N247" s="91"/>
      <c r="O247" s="91">
        <v>299401538</v>
      </c>
      <c r="P247" s="91">
        <v>299401538</v>
      </c>
      <c r="Q247" s="87" t="s">
        <v>706</v>
      </c>
      <c r="R247" s="87" t="s">
        <v>707</v>
      </c>
      <c r="S247" s="88" t="s">
        <v>708</v>
      </c>
      <c r="T247" s="88" t="s">
        <v>709</v>
      </c>
      <c r="U247">
        <f t="shared" si="3"/>
        <v>10</v>
      </c>
    </row>
    <row r="248" spans="1:21" ht="45" x14ac:dyDescent="0.25">
      <c r="A248" s="87" t="s">
        <v>1064</v>
      </c>
      <c r="B248" s="87" t="s">
        <v>701</v>
      </c>
      <c r="C248" s="88" t="s">
        <v>702</v>
      </c>
      <c r="D248" s="89">
        <v>247</v>
      </c>
      <c r="E248" s="90" t="s">
        <v>1065</v>
      </c>
      <c r="F248" s="87" t="s">
        <v>704</v>
      </c>
      <c r="G248" s="88" t="s">
        <v>552</v>
      </c>
      <c r="H248" s="87" t="s">
        <v>27</v>
      </c>
      <c r="I248" s="88" t="s">
        <v>26</v>
      </c>
      <c r="J248" s="88" t="s">
        <v>991</v>
      </c>
      <c r="K248" s="91">
        <v>78573332</v>
      </c>
      <c r="L248" s="91">
        <v>6285867</v>
      </c>
      <c r="M248" s="91">
        <v>0</v>
      </c>
      <c r="N248" s="91"/>
      <c r="O248" s="91">
        <v>84859199</v>
      </c>
      <c r="P248" s="91">
        <v>84859199</v>
      </c>
      <c r="Q248" s="87" t="s">
        <v>706</v>
      </c>
      <c r="R248" s="87" t="s">
        <v>707</v>
      </c>
      <c r="S248" s="88" t="s">
        <v>708</v>
      </c>
      <c r="T248" s="88" t="s">
        <v>709</v>
      </c>
      <c r="U248">
        <f t="shared" si="3"/>
        <v>10</v>
      </c>
    </row>
    <row r="249" spans="1:21" ht="45" x14ac:dyDescent="0.25">
      <c r="A249" s="87" t="s">
        <v>1066</v>
      </c>
      <c r="B249" s="87" t="s">
        <v>701</v>
      </c>
      <c r="C249" s="88" t="s">
        <v>702</v>
      </c>
      <c r="D249" s="89">
        <v>248</v>
      </c>
      <c r="E249" s="90" t="s">
        <v>1065</v>
      </c>
      <c r="F249" s="87" t="s">
        <v>704</v>
      </c>
      <c r="G249" s="88" t="s">
        <v>552</v>
      </c>
      <c r="H249" s="87" t="s">
        <v>27</v>
      </c>
      <c r="I249" s="88" t="s">
        <v>26</v>
      </c>
      <c r="J249" s="88" t="s">
        <v>991</v>
      </c>
      <c r="K249" s="91">
        <v>118186398</v>
      </c>
      <c r="L249" s="91">
        <v>9454912</v>
      </c>
      <c r="M249" s="91">
        <v>0</v>
      </c>
      <c r="N249" s="91"/>
      <c r="O249" s="91">
        <v>127641310</v>
      </c>
      <c r="P249" s="91">
        <v>127641310</v>
      </c>
      <c r="Q249" s="87" t="s">
        <v>706</v>
      </c>
      <c r="R249" s="87" t="s">
        <v>707</v>
      </c>
      <c r="S249" s="88" t="s">
        <v>708</v>
      </c>
      <c r="T249" s="88" t="s">
        <v>709</v>
      </c>
      <c r="U249">
        <f t="shared" si="3"/>
        <v>10</v>
      </c>
    </row>
    <row r="250" spans="1:21" ht="45" x14ac:dyDescent="0.25">
      <c r="A250" s="87">
        <v>85</v>
      </c>
      <c r="B250" s="87" t="s">
        <v>701</v>
      </c>
      <c r="C250" s="88" t="s">
        <v>702</v>
      </c>
      <c r="D250" s="89">
        <v>249</v>
      </c>
      <c r="E250" s="90" t="s">
        <v>1067</v>
      </c>
      <c r="F250" s="87" t="s">
        <v>704</v>
      </c>
      <c r="G250" s="88" t="s">
        <v>552</v>
      </c>
      <c r="H250" s="87" t="s">
        <v>27</v>
      </c>
      <c r="I250" s="88" t="s">
        <v>26</v>
      </c>
      <c r="J250" s="88" t="s">
        <v>991</v>
      </c>
      <c r="K250" s="91">
        <v>98253172</v>
      </c>
      <c r="L250" s="91">
        <v>7860254</v>
      </c>
      <c r="M250" s="91">
        <v>0</v>
      </c>
      <c r="N250" s="91"/>
      <c r="O250" s="91">
        <v>106113426</v>
      </c>
      <c r="P250" s="91">
        <v>106113426</v>
      </c>
      <c r="Q250" s="87" t="s">
        <v>706</v>
      </c>
      <c r="R250" s="87" t="s">
        <v>707</v>
      </c>
      <c r="S250" s="88" t="s">
        <v>708</v>
      </c>
      <c r="T250" s="88" t="s">
        <v>709</v>
      </c>
      <c r="U250">
        <f t="shared" si="3"/>
        <v>10</v>
      </c>
    </row>
    <row r="251" spans="1:21" ht="45" x14ac:dyDescent="0.25">
      <c r="A251" s="87" t="s">
        <v>1068</v>
      </c>
      <c r="B251" s="87" t="s">
        <v>701</v>
      </c>
      <c r="C251" s="88" t="s">
        <v>702</v>
      </c>
      <c r="D251" s="89">
        <v>250</v>
      </c>
      <c r="E251" s="90" t="s">
        <v>1067</v>
      </c>
      <c r="F251" s="87" t="s">
        <v>704</v>
      </c>
      <c r="G251" s="88" t="s">
        <v>552</v>
      </c>
      <c r="H251" s="87" t="s">
        <v>27</v>
      </c>
      <c r="I251" s="88" t="s">
        <v>26</v>
      </c>
      <c r="J251" s="88" t="s">
        <v>991</v>
      </c>
      <c r="K251" s="91">
        <v>238397104</v>
      </c>
      <c r="L251" s="91">
        <v>19071768</v>
      </c>
      <c r="M251" s="91">
        <v>0</v>
      </c>
      <c r="N251" s="91"/>
      <c r="O251" s="91">
        <v>257468872</v>
      </c>
      <c r="P251" s="91">
        <v>257468872</v>
      </c>
      <c r="Q251" s="87" t="s">
        <v>706</v>
      </c>
      <c r="R251" s="87" t="s">
        <v>707</v>
      </c>
      <c r="S251" s="88" t="s">
        <v>708</v>
      </c>
      <c r="T251" s="88" t="s">
        <v>709</v>
      </c>
      <c r="U251">
        <f t="shared" si="3"/>
        <v>10</v>
      </c>
    </row>
    <row r="252" spans="1:21" ht="45" x14ac:dyDescent="0.25">
      <c r="A252" s="87" t="s">
        <v>1069</v>
      </c>
      <c r="B252" s="87" t="s">
        <v>701</v>
      </c>
      <c r="C252" s="88" t="s">
        <v>702</v>
      </c>
      <c r="D252" s="89">
        <v>251</v>
      </c>
      <c r="E252" s="90" t="s">
        <v>1070</v>
      </c>
      <c r="F252" s="87" t="s">
        <v>704</v>
      </c>
      <c r="G252" s="88" t="s">
        <v>552</v>
      </c>
      <c r="H252" s="87" t="s">
        <v>27</v>
      </c>
      <c r="I252" s="88" t="s">
        <v>26</v>
      </c>
      <c r="J252" s="88" t="s">
        <v>991</v>
      </c>
      <c r="K252" s="91">
        <v>88211663</v>
      </c>
      <c r="L252" s="91">
        <v>7056933</v>
      </c>
      <c r="M252" s="91">
        <v>0</v>
      </c>
      <c r="N252" s="91"/>
      <c r="O252" s="91">
        <v>95268596</v>
      </c>
      <c r="P252" s="91">
        <v>95268596</v>
      </c>
      <c r="Q252" s="87" t="s">
        <v>706</v>
      </c>
      <c r="R252" s="87" t="s">
        <v>707</v>
      </c>
      <c r="S252" s="88" t="s">
        <v>708</v>
      </c>
      <c r="T252" s="88" t="s">
        <v>709</v>
      </c>
      <c r="U252">
        <f t="shared" si="3"/>
        <v>10</v>
      </c>
    </row>
    <row r="253" spans="1:21" ht="45" x14ac:dyDescent="0.25">
      <c r="A253" s="87">
        <v>86</v>
      </c>
      <c r="B253" s="87" t="s">
        <v>701</v>
      </c>
      <c r="C253" s="88" t="s">
        <v>702</v>
      </c>
      <c r="D253" s="89">
        <v>252</v>
      </c>
      <c r="E253" s="90" t="s">
        <v>1070</v>
      </c>
      <c r="F253" s="87" t="s">
        <v>704</v>
      </c>
      <c r="G253" s="88" t="s">
        <v>552</v>
      </c>
      <c r="H253" s="87" t="s">
        <v>27</v>
      </c>
      <c r="I253" s="88" t="s">
        <v>26</v>
      </c>
      <c r="J253" s="88" t="s">
        <v>991</v>
      </c>
      <c r="K253" s="91">
        <v>255288508</v>
      </c>
      <c r="L253" s="91">
        <v>20423081</v>
      </c>
      <c r="M253" s="91">
        <v>0</v>
      </c>
      <c r="N253" s="91"/>
      <c r="O253" s="91">
        <v>275711589</v>
      </c>
      <c r="P253" s="91">
        <v>275711589</v>
      </c>
      <c r="Q253" s="87" t="s">
        <v>706</v>
      </c>
      <c r="R253" s="87" t="s">
        <v>707</v>
      </c>
      <c r="S253" s="88" t="s">
        <v>708</v>
      </c>
      <c r="T253" s="88" t="s">
        <v>709</v>
      </c>
      <c r="U253">
        <f t="shared" si="3"/>
        <v>10</v>
      </c>
    </row>
    <row r="254" spans="1:21" ht="45" x14ac:dyDescent="0.25">
      <c r="A254" s="87" t="s">
        <v>1071</v>
      </c>
      <c r="B254" s="87" t="s">
        <v>701</v>
      </c>
      <c r="C254" s="88" t="s">
        <v>702</v>
      </c>
      <c r="D254" s="89">
        <v>253</v>
      </c>
      <c r="E254" s="90" t="s">
        <v>1072</v>
      </c>
      <c r="F254" s="87" t="s">
        <v>704</v>
      </c>
      <c r="G254" s="88" t="s">
        <v>552</v>
      </c>
      <c r="H254" s="87" t="s">
        <v>27</v>
      </c>
      <c r="I254" s="88" t="s">
        <v>26</v>
      </c>
      <c r="J254" s="88" t="s">
        <v>991</v>
      </c>
      <c r="K254" s="91">
        <v>93820383</v>
      </c>
      <c r="L254" s="91">
        <v>7505631</v>
      </c>
      <c r="M254" s="91">
        <v>0</v>
      </c>
      <c r="N254" s="91"/>
      <c r="O254" s="91">
        <v>101326014</v>
      </c>
      <c r="P254" s="91">
        <v>101326014</v>
      </c>
      <c r="Q254" s="87" t="s">
        <v>706</v>
      </c>
      <c r="R254" s="87" t="s">
        <v>707</v>
      </c>
      <c r="S254" s="88" t="s">
        <v>708</v>
      </c>
      <c r="T254" s="88" t="s">
        <v>709</v>
      </c>
      <c r="U254">
        <f t="shared" si="3"/>
        <v>10</v>
      </c>
    </row>
    <row r="255" spans="1:21" ht="45" x14ac:dyDescent="0.25">
      <c r="A255" s="87" t="s">
        <v>1073</v>
      </c>
      <c r="B255" s="87" t="s">
        <v>701</v>
      </c>
      <c r="C255" s="88" t="s">
        <v>702</v>
      </c>
      <c r="D255" s="89">
        <v>254</v>
      </c>
      <c r="E255" s="90" t="s">
        <v>1072</v>
      </c>
      <c r="F255" s="87" t="s">
        <v>704</v>
      </c>
      <c r="G255" s="88" t="s">
        <v>552</v>
      </c>
      <c r="H255" s="87" t="s">
        <v>27</v>
      </c>
      <c r="I255" s="88" t="s">
        <v>26</v>
      </c>
      <c r="J255" s="88" t="s">
        <v>991</v>
      </c>
      <c r="K255" s="91">
        <v>231127017</v>
      </c>
      <c r="L255" s="91">
        <v>18490161</v>
      </c>
      <c r="M255" s="91">
        <v>0</v>
      </c>
      <c r="N255" s="91"/>
      <c r="O255" s="91">
        <v>249617178</v>
      </c>
      <c r="P255" s="91">
        <v>249617178</v>
      </c>
      <c r="Q255" s="87" t="s">
        <v>706</v>
      </c>
      <c r="R255" s="87" t="s">
        <v>707</v>
      </c>
      <c r="S255" s="88" t="s">
        <v>708</v>
      </c>
      <c r="T255" s="88" t="s">
        <v>709</v>
      </c>
      <c r="U255">
        <f t="shared" si="3"/>
        <v>10</v>
      </c>
    </row>
    <row r="256" spans="1:21" ht="45" x14ac:dyDescent="0.25">
      <c r="A256" s="87">
        <v>87</v>
      </c>
      <c r="B256" s="87" t="s">
        <v>701</v>
      </c>
      <c r="C256" s="88" t="s">
        <v>702</v>
      </c>
      <c r="D256" s="89">
        <v>255</v>
      </c>
      <c r="E256" s="90" t="s">
        <v>1074</v>
      </c>
      <c r="F256" s="87" t="s">
        <v>704</v>
      </c>
      <c r="G256" s="88" t="s">
        <v>552</v>
      </c>
      <c r="H256" s="87" t="s">
        <v>27</v>
      </c>
      <c r="I256" s="88" t="s">
        <v>26</v>
      </c>
      <c r="J256" s="88" t="s">
        <v>991</v>
      </c>
      <c r="K256" s="91">
        <v>91074551</v>
      </c>
      <c r="L256" s="91">
        <v>7285964</v>
      </c>
      <c r="M256" s="91">
        <v>0</v>
      </c>
      <c r="N256" s="91"/>
      <c r="O256" s="91">
        <v>98360515</v>
      </c>
      <c r="P256" s="91">
        <v>98360515</v>
      </c>
      <c r="Q256" s="87" t="s">
        <v>706</v>
      </c>
      <c r="R256" s="87" t="s">
        <v>707</v>
      </c>
      <c r="S256" s="88" t="s">
        <v>708</v>
      </c>
      <c r="T256" s="88" t="s">
        <v>709</v>
      </c>
      <c r="U256">
        <f t="shared" si="3"/>
        <v>10</v>
      </c>
    </row>
    <row r="257" spans="1:21" ht="45" x14ac:dyDescent="0.25">
      <c r="A257" s="87" t="s">
        <v>1075</v>
      </c>
      <c r="B257" s="87" t="s">
        <v>701</v>
      </c>
      <c r="C257" s="88" t="s">
        <v>702</v>
      </c>
      <c r="D257" s="89">
        <v>257</v>
      </c>
      <c r="E257" s="90" t="s">
        <v>1076</v>
      </c>
      <c r="F257" s="87" t="s">
        <v>704</v>
      </c>
      <c r="G257" s="88" t="s">
        <v>552</v>
      </c>
      <c r="H257" s="87" t="s">
        <v>27</v>
      </c>
      <c r="I257" s="88" t="s">
        <v>26</v>
      </c>
      <c r="J257" s="88" t="s">
        <v>991</v>
      </c>
      <c r="K257" s="91">
        <v>262777404</v>
      </c>
      <c r="L257" s="91">
        <v>21022192</v>
      </c>
      <c r="M257" s="91">
        <v>0</v>
      </c>
      <c r="N257" s="91"/>
      <c r="O257" s="91">
        <v>283799596</v>
      </c>
      <c r="P257" s="91">
        <v>283799596</v>
      </c>
      <c r="Q257" s="87" t="s">
        <v>706</v>
      </c>
      <c r="R257" s="87" t="s">
        <v>707</v>
      </c>
      <c r="S257" s="88" t="s">
        <v>708</v>
      </c>
      <c r="T257" s="88" t="s">
        <v>709</v>
      </c>
      <c r="U257">
        <f t="shared" si="3"/>
        <v>10</v>
      </c>
    </row>
    <row r="258" spans="1:21" ht="45" x14ac:dyDescent="0.25">
      <c r="A258" s="87" t="s">
        <v>1077</v>
      </c>
      <c r="B258" s="87" t="s">
        <v>701</v>
      </c>
      <c r="C258" s="88" t="s">
        <v>702</v>
      </c>
      <c r="D258" s="89">
        <v>258</v>
      </c>
      <c r="E258" s="90" t="s">
        <v>1076</v>
      </c>
      <c r="F258" s="87" t="s">
        <v>704</v>
      </c>
      <c r="G258" s="88" t="s">
        <v>552</v>
      </c>
      <c r="H258" s="87" t="s">
        <v>27</v>
      </c>
      <c r="I258" s="88" t="s">
        <v>26</v>
      </c>
      <c r="J258" s="88" t="s">
        <v>991</v>
      </c>
      <c r="K258" s="91">
        <v>103591969</v>
      </c>
      <c r="L258" s="91">
        <v>8287358</v>
      </c>
      <c r="M258" s="91">
        <v>0</v>
      </c>
      <c r="N258" s="91"/>
      <c r="O258" s="91">
        <v>111879327</v>
      </c>
      <c r="P258" s="91">
        <v>111879327</v>
      </c>
      <c r="Q258" s="87" t="s">
        <v>706</v>
      </c>
      <c r="R258" s="87" t="s">
        <v>707</v>
      </c>
      <c r="S258" s="88" t="s">
        <v>708</v>
      </c>
      <c r="T258" s="88" t="s">
        <v>709</v>
      </c>
      <c r="U258">
        <f t="shared" si="3"/>
        <v>10</v>
      </c>
    </row>
    <row r="259" spans="1:21" ht="45" x14ac:dyDescent="0.25">
      <c r="A259" s="87">
        <v>88</v>
      </c>
      <c r="B259" s="87" t="s">
        <v>701</v>
      </c>
      <c r="C259" s="88" t="s">
        <v>702</v>
      </c>
      <c r="D259" s="89">
        <v>259</v>
      </c>
      <c r="E259" s="90" t="s">
        <v>1078</v>
      </c>
      <c r="F259" s="87" t="s">
        <v>704</v>
      </c>
      <c r="G259" s="88" t="s">
        <v>552</v>
      </c>
      <c r="H259" s="87" t="s">
        <v>27</v>
      </c>
      <c r="I259" s="88" t="s">
        <v>26</v>
      </c>
      <c r="J259" s="88" t="s">
        <v>991</v>
      </c>
      <c r="K259" s="91">
        <v>74022748</v>
      </c>
      <c r="L259" s="91">
        <v>5921820</v>
      </c>
      <c r="M259" s="91">
        <v>0</v>
      </c>
      <c r="N259" s="91"/>
      <c r="O259" s="91">
        <v>79944568</v>
      </c>
      <c r="P259" s="91">
        <v>79944568</v>
      </c>
      <c r="Q259" s="87" t="s">
        <v>706</v>
      </c>
      <c r="R259" s="87" t="s">
        <v>707</v>
      </c>
      <c r="S259" s="88" t="s">
        <v>708</v>
      </c>
      <c r="T259" s="88" t="s">
        <v>709</v>
      </c>
      <c r="U259">
        <f t="shared" ref="U259:U322" si="4">MONTH(E259)</f>
        <v>11</v>
      </c>
    </row>
    <row r="260" spans="1:21" ht="45" x14ac:dyDescent="0.25">
      <c r="A260" s="87" t="s">
        <v>1079</v>
      </c>
      <c r="B260" s="87" t="s">
        <v>701</v>
      </c>
      <c r="C260" s="88" t="s">
        <v>702</v>
      </c>
      <c r="D260" s="89">
        <v>261</v>
      </c>
      <c r="E260" s="90" t="s">
        <v>1078</v>
      </c>
      <c r="F260" s="87" t="s">
        <v>704</v>
      </c>
      <c r="G260" s="88" t="s">
        <v>552</v>
      </c>
      <c r="H260" s="87" t="s">
        <v>27</v>
      </c>
      <c r="I260" s="88" t="s">
        <v>26</v>
      </c>
      <c r="J260" s="88" t="s">
        <v>991</v>
      </c>
      <c r="K260" s="91">
        <v>271844668</v>
      </c>
      <c r="L260" s="91">
        <v>21747573</v>
      </c>
      <c r="M260" s="91">
        <v>0</v>
      </c>
      <c r="N260" s="91"/>
      <c r="O260" s="91">
        <v>293592241</v>
      </c>
      <c r="P260" s="91">
        <v>293592241</v>
      </c>
      <c r="Q260" s="87" t="s">
        <v>706</v>
      </c>
      <c r="R260" s="87" t="s">
        <v>707</v>
      </c>
      <c r="S260" s="88" t="s">
        <v>708</v>
      </c>
      <c r="T260" s="88" t="s">
        <v>709</v>
      </c>
      <c r="U260">
        <f t="shared" si="4"/>
        <v>11</v>
      </c>
    </row>
    <row r="261" spans="1:21" ht="45" x14ac:dyDescent="0.25">
      <c r="A261" s="87" t="s">
        <v>1080</v>
      </c>
      <c r="B261" s="87" t="s">
        <v>701</v>
      </c>
      <c r="C261" s="88" t="s">
        <v>702</v>
      </c>
      <c r="D261" s="89">
        <v>262</v>
      </c>
      <c r="E261" s="90" t="s">
        <v>1081</v>
      </c>
      <c r="F261" s="87" t="s">
        <v>704</v>
      </c>
      <c r="G261" s="88" t="s">
        <v>552</v>
      </c>
      <c r="H261" s="87" t="s">
        <v>27</v>
      </c>
      <c r="I261" s="88" t="s">
        <v>26</v>
      </c>
      <c r="J261" s="88" t="s">
        <v>991</v>
      </c>
      <c r="K261" s="91">
        <v>101530874</v>
      </c>
      <c r="L261" s="91">
        <v>8122470</v>
      </c>
      <c r="M261" s="91">
        <v>0</v>
      </c>
      <c r="N261" s="91"/>
      <c r="O261" s="91">
        <v>109653344</v>
      </c>
      <c r="P261" s="91">
        <v>109653344</v>
      </c>
      <c r="Q261" s="87" t="s">
        <v>706</v>
      </c>
      <c r="R261" s="87" t="s">
        <v>707</v>
      </c>
      <c r="S261" s="88" t="s">
        <v>708</v>
      </c>
      <c r="T261" s="88" t="s">
        <v>709</v>
      </c>
      <c r="U261">
        <f t="shared" si="4"/>
        <v>11</v>
      </c>
    </row>
    <row r="262" spans="1:21" ht="45" x14ac:dyDescent="0.25">
      <c r="A262" s="87">
        <v>89</v>
      </c>
      <c r="B262" s="87" t="s">
        <v>701</v>
      </c>
      <c r="C262" s="88" t="s">
        <v>702</v>
      </c>
      <c r="D262" s="89">
        <v>263</v>
      </c>
      <c r="E262" s="90" t="s">
        <v>1081</v>
      </c>
      <c r="F262" s="87" t="s">
        <v>704</v>
      </c>
      <c r="G262" s="88" t="s">
        <v>552</v>
      </c>
      <c r="H262" s="87" t="s">
        <v>27</v>
      </c>
      <c r="I262" s="88" t="s">
        <v>26</v>
      </c>
      <c r="J262" s="88" t="s">
        <v>991</v>
      </c>
      <c r="K262" s="91">
        <v>225068592</v>
      </c>
      <c r="L262" s="91">
        <v>18005487</v>
      </c>
      <c r="M262" s="91">
        <v>0</v>
      </c>
      <c r="N262" s="91"/>
      <c r="O262" s="91">
        <v>243074079</v>
      </c>
      <c r="P262" s="91">
        <v>243074079</v>
      </c>
      <c r="Q262" s="87" t="s">
        <v>706</v>
      </c>
      <c r="R262" s="87" t="s">
        <v>707</v>
      </c>
      <c r="S262" s="88" t="s">
        <v>708</v>
      </c>
      <c r="T262" s="88" t="s">
        <v>709</v>
      </c>
      <c r="U262">
        <f t="shared" si="4"/>
        <v>11</v>
      </c>
    </row>
    <row r="263" spans="1:21" ht="45" x14ac:dyDescent="0.25">
      <c r="A263" s="87" t="s">
        <v>1082</v>
      </c>
      <c r="B263" s="87" t="s">
        <v>701</v>
      </c>
      <c r="C263" s="88" t="s">
        <v>702</v>
      </c>
      <c r="D263" s="89">
        <v>264</v>
      </c>
      <c r="E263" s="90" t="s">
        <v>1083</v>
      </c>
      <c r="F263" s="87" t="s">
        <v>704</v>
      </c>
      <c r="G263" s="88" t="s">
        <v>552</v>
      </c>
      <c r="H263" s="87" t="s">
        <v>27</v>
      </c>
      <c r="I263" s="88" t="s">
        <v>26</v>
      </c>
      <c r="J263" s="88" t="s">
        <v>991</v>
      </c>
      <c r="K263" s="91">
        <v>93306552</v>
      </c>
      <c r="L263" s="91">
        <v>7464524</v>
      </c>
      <c r="M263" s="91">
        <v>0</v>
      </c>
      <c r="N263" s="91"/>
      <c r="O263" s="91">
        <v>100771076</v>
      </c>
      <c r="P263" s="91">
        <v>100771076</v>
      </c>
      <c r="Q263" s="87" t="s">
        <v>706</v>
      </c>
      <c r="R263" s="87" t="s">
        <v>707</v>
      </c>
      <c r="S263" s="88" t="s">
        <v>708</v>
      </c>
      <c r="T263" s="88" t="s">
        <v>709</v>
      </c>
      <c r="U263">
        <f t="shared" si="4"/>
        <v>11</v>
      </c>
    </row>
    <row r="264" spans="1:21" ht="45" x14ac:dyDescent="0.25">
      <c r="A264" s="87" t="s">
        <v>1084</v>
      </c>
      <c r="B264" s="87" t="s">
        <v>701</v>
      </c>
      <c r="C264" s="88" t="s">
        <v>702</v>
      </c>
      <c r="D264" s="89">
        <v>265</v>
      </c>
      <c r="E264" s="90" t="s">
        <v>1083</v>
      </c>
      <c r="F264" s="87" t="s">
        <v>704</v>
      </c>
      <c r="G264" s="88" t="s">
        <v>552</v>
      </c>
      <c r="H264" s="87" t="s">
        <v>27</v>
      </c>
      <c r="I264" s="88" t="s">
        <v>26</v>
      </c>
      <c r="J264" s="88" t="s">
        <v>991</v>
      </c>
      <c r="K264" s="91">
        <v>230616407</v>
      </c>
      <c r="L264" s="91">
        <v>18449313</v>
      </c>
      <c r="M264" s="91">
        <v>0</v>
      </c>
      <c r="N264" s="91"/>
      <c r="O264" s="91">
        <v>249065720</v>
      </c>
      <c r="P264" s="91">
        <v>249065720</v>
      </c>
      <c r="Q264" s="87" t="s">
        <v>706</v>
      </c>
      <c r="R264" s="87" t="s">
        <v>707</v>
      </c>
      <c r="S264" s="88" t="s">
        <v>708</v>
      </c>
      <c r="T264" s="88" t="s">
        <v>709</v>
      </c>
      <c r="U264">
        <f t="shared" si="4"/>
        <v>11</v>
      </c>
    </row>
    <row r="265" spans="1:21" ht="45" x14ac:dyDescent="0.25">
      <c r="A265" s="87">
        <v>90</v>
      </c>
      <c r="B265" s="87" t="s">
        <v>701</v>
      </c>
      <c r="C265" s="88" t="s">
        <v>702</v>
      </c>
      <c r="D265" s="89">
        <v>266</v>
      </c>
      <c r="E265" s="90" t="s">
        <v>1085</v>
      </c>
      <c r="F265" s="87" t="s">
        <v>704</v>
      </c>
      <c r="G265" s="88" t="s">
        <v>552</v>
      </c>
      <c r="H265" s="87" t="s">
        <v>27</v>
      </c>
      <c r="I265" s="88" t="s">
        <v>26</v>
      </c>
      <c r="J265" s="88" t="s">
        <v>991</v>
      </c>
      <c r="K265" s="91">
        <v>88307564</v>
      </c>
      <c r="L265" s="91">
        <v>7064605</v>
      </c>
      <c r="M265" s="91">
        <v>0</v>
      </c>
      <c r="N265" s="91"/>
      <c r="O265" s="91">
        <v>95372169</v>
      </c>
      <c r="P265" s="91">
        <v>95372169</v>
      </c>
      <c r="Q265" s="87" t="s">
        <v>706</v>
      </c>
      <c r="R265" s="87" t="s">
        <v>707</v>
      </c>
      <c r="S265" s="88" t="s">
        <v>708</v>
      </c>
      <c r="T265" s="88" t="s">
        <v>709</v>
      </c>
      <c r="U265">
        <f t="shared" si="4"/>
        <v>11</v>
      </c>
    </row>
    <row r="266" spans="1:21" ht="45" x14ac:dyDescent="0.25">
      <c r="A266" s="87" t="s">
        <v>1086</v>
      </c>
      <c r="B266" s="87" t="s">
        <v>701</v>
      </c>
      <c r="C266" s="88" t="s">
        <v>702</v>
      </c>
      <c r="D266" s="89">
        <v>267</v>
      </c>
      <c r="E266" s="90" t="s">
        <v>1085</v>
      </c>
      <c r="F266" s="87" t="s">
        <v>704</v>
      </c>
      <c r="G266" s="88" t="s">
        <v>552</v>
      </c>
      <c r="H266" s="87" t="s">
        <v>27</v>
      </c>
      <c r="I266" s="88" t="s">
        <v>26</v>
      </c>
      <c r="J266" s="88" t="s">
        <v>991</v>
      </c>
      <c r="K266" s="91">
        <v>210313576</v>
      </c>
      <c r="L266" s="91">
        <v>16825086</v>
      </c>
      <c r="M266" s="91">
        <v>0</v>
      </c>
      <c r="N266" s="91"/>
      <c r="O266" s="91">
        <v>227138662</v>
      </c>
      <c r="P266" s="91">
        <v>227138662</v>
      </c>
      <c r="Q266" s="87" t="s">
        <v>706</v>
      </c>
      <c r="R266" s="87" t="s">
        <v>707</v>
      </c>
      <c r="S266" s="88" t="s">
        <v>708</v>
      </c>
      <c r="T266" s="88" t="s">
        <v>709</v>
      </c>
      <c r="U266">
        <f t="shared" si="4"/>
        <v>11</v>
      </c>
    </row>
    <row r="267" spans="1:21" ht="45" x14ac:dyDescent="0.25">
      <c r="A267" s="87" t="s">
        <v>1087</v>
      </c>
      <c r="B267" s="87" t="s">
        <v>701</v>
      </c>
      <c r="C267" s="88" t="s">
        <v>702</v>
      </c>
      <c r="D267" s="89">
        <v>269</v>
      </c>
      <c r="E267" s="90" t="s">
        <v>1088</v>
      </c>
      <c r="F267" s="87" t="s">
        <v>704</v>
      </c>
      <c r="G267" s="88" t="s">
        <v>552</v>
      </c>
      <c r="H267" s="87" t="s">
        <v>27</v>
      </c>
      <c r="I267" s="88" t="s">
        <v>26</v>
      </c>
      <c r="J267" s="88" t="s">
        <v>991</v>
      </c>
      <c r="K267" s="91">
        <v>89378144</v>
      </c>
      <c r="L267" s="91">
        <v>7150252</v>
      </c>
      <c r="M267" s="91">
        <v>0</v>
      </c>
      <c r="N267" s="91"/>
      <c r="O267" s="91">
        <v>96528396</v>
      </c>
      <c r="P267" s="91">
        <v>96528396</v>
      </c>
      <c r="Q267" s="87" t="s">
        <v>706</v>
      </c>
      <c r="R267" s="87" t="s">
        <v>707</v>
      </c>
      <c r="S267" s="88" t="s">
        <v>708</v>
      </c>
      <c r="T267" s="88" t="s">
        <v>709</v>
      </c>
      <c r="U267">
        <f t="shared" si="4"/>
        <v>11</v>
      </c>
    </row>
    <row r="268" spans="1:21" ht="45" x14ac:dyDescent="0.25">
      <c r="A268" s="87">
        <v>91</v>
      </c>
      <c r="B268" s="87" t="s">
        <v>701</v>
      </c>
      <c r="C268" s="88" t="s">
        <v>702</v>
      </c>
      <c r="D268" s="89">
        <v>270</v>
      </c>
      <c r="E268" s="90" t="s">
        <v>1089</v>
      </c>
      <c r="F268" s="87" t="s">
        <v>704</v>
      </c>
      <c r="G268" s="88" t="s">
        <v>552</v>
      </c>
      <c r="H268" s="87" t="s">
        <v>27</v>
      </c>
      <c r="I268" s="88" t="s">
        <v>26</v>
      </c>
      <c r="J268" s="88" t="s">
        <v>991</v>
      </c>
      <c r="K268" s="91">
        <v>114719492</v>
      </c>
      <c r="L268" s="91">
        <v>9177559</v>
      </c>
      <c r="M268" s="91">
        <v>0</v>
      </c>
      <c r="N268" s="91"/>
      <c r="O268" s="91">
        <v>123897051</v>
      </c>
      <c r="P268" s="91">
        <v>123897051</v>
      </c>
      <c r="Q268" s="87" t="s">
        <v>706</v>
      </c>
      <c r="R268" s="87" t="s">
        <v>707</v>
      </c>
      <c r="S268" s="88" t="s">
        <v>708</v>
      </c>
      <c r="T268" s="88" t="s">
        <v>709</v>
      </c>
      <c r="U268">
        <f t="shared" si="4"/>
        <v>11</v>
      </c>
    </row>
    <row r="269" spans="1:21" ht="45" x14ac:dyDescent="0.25">
      <c r="A269" s="87" t="s">
        <v>1090</v>
      </c>
      <c r="B269" s="87" t="s">
        <v>701</v>
      </c>
      <c r="C269" s="88" t="s">
        <v>702</v>
      </c>
      <c r="D269" s="89">
        <v>271</v>
      </c>
      <c r="E269" s="90" t="s">
        <v>1089</v>
      </c>
      <c r="F269" s="87" t="s">
        <v>704</v>
      </c>
      <c r="G269" s="88" t="s">
        <v>552</v>
      </c>
      <c r="H269" s="87" t="s">
        <v>27</v>
      </c>
      <c r="I269" s="88" t="s">
        <v>26</v>
      </c>
      <c r="J269" s="88" t="s">
        <v>991</v>
      </c>
      <c r="K269" s="91">
        <v>219036573</v>
      </c>
      <c r="L269" s="91">
        <v>17522926</v>
      </c>
      <c r="M269" s="91">
        <v>0</v>
      </c>
      <c r="N269" s="91"/>
      <c r="O269" s="91">
        <v>236559499</v>
      </c>
      <c r="P269" s="91">
        <v>236559499</v>
      </c>
      <c r="Q269" s="87" t="s">
        <v>706</v>
      </c>
      <c r="R269" s="87" t="s">
        <v>707</v>
      </c>
      <c r="S269" s="88" t="s">
        <v>708</v>
      </c>
      <c r="T269" s="88" t="s">
        <v>709</v>
      </c>
      <c r="U269">
        <f t="shared" si="4"/>
        <v>11</v>
      </c>
    </row>
    <row r="270" spans="1:21" ht="45" x14ac:dyDescent="0.25">
      <c r="A270" s="87" t="s">
        <v>1091</v>
      </c>
      <c r="B270" s="87" t="s">
        <v>701</v>
      </c>
      <c r="C270" s="88" t="s">
        <v>702</v>
      </c>
      <c r="D270" s="89">
        <v>272</v>
      </c>
      <c r="E270" s="90" t="s">
        <v>1092</v>
      </c>
      <c r="F270" s="87" t="s">
        <v>704</v>
      </c>
      <c r="G270" s="88" t="s">
        <v>552</v>
      </c>
      <c r="H270" s="87" t="s">
        <v>27</v>
      </c>
      <c r="I270" s="88" t="s">
        <v>26</v>
      </c>
      <c r="J270" s="88" t="s">
        <v>991</v>
      </c>
      <c r="K270" s="91">
        <v>108258064</v>
      </c>
      <c r="L270" s="91">
        <v>8660645</v>
      </c>
      <c r="M270" s="91">
        <v>0</v>
      </c>
      <c r="N270" s="91"/>
      <c r="O270" s="91">
        <v>116918709</v>
      </c>
      <c r="P270" s="91">
        <v>116918709</v>
      </c>
      <c r="Q270" s="87" t="s">
        <v>706</v>
      </c>
      <c r="R270" s="87" t="s">
        <v>707</v>
      </c>
      <c r="S270" s="88" t="s">
        <v>708</v>
      </c>
      <c r="T270" s="88" t="s">
        <v>709</v>
      </c>
      <c r="U270">
        <f t="shared" si="4"/>
        <v>11</v>
      </c>
    </row>
    <row r="271" spans="1:21" ht="45" x14ac:dyDescent="0.25">
      <c r="A271" s="87">
        <v>92</v>
      </c>
      <c r="B271" s="87" t="s">
        <v>701</v>
      </c>
      <c r="C271" s="88" t="s">
        <v>702</v>
      </c>
      <c r="D271" s="89">
        <v>273</v>
      </c>
      <c r="E271" s="90" t="s">
        <v>1092</v>
      </c>
      <c r="F271" s="87" t="s">
        <v>704</v>
      </c>
      <c r="G271" s="88" t="s">
        <v>552</v>
      </c>
      <c r="H271" s="87" t="s">
        <v>27</v>
      </c>
      <c r="I271" s="88" t="s">
        <v>26</v>
      </c>
      <c r="J271" s="88" t="s">
        <v>991</v>
      </c>
      <c r="K271" s="91">
        <v>227633682</v>
      </c>
      <c r="L271" s="91">
        <v>18210695</v>
      </c>
      <c r="M271" s="91">
        <v>0</v>
      </c>
      <c r="N271" s="91"/>
      <c r="O271" s="91">
        <v>245844377</v>
      </c>
      <c r="P271" s="91">
        <v>245844377</v>
      </c>
      <c r="Q271" s="87" t="s">
        <v>706</v>
      </c>
      <c r="R271" s="87" t="s">
        <v>707</v>
      </c>
      <c r="S271" s="88" t="s">
        <v>708</v>
      </c>
      <c r="T271" s="88" t="s">
        <v>709</v>
      </c>
      <c r="U271">
        <f t="shared" si="4"/>
        <v>11</v>
      </c>
    </row>
    <row r="272" spans="1:21" ht="45" x14ac:dyDescent="0.25">
      <c r="A272" s="87" t="s">
        <v>1093</v>
      </c>
      <c r="B272" s="87" t="s">
        <v>701</v>
      </c>
      <c r="C272" s="88" t="s">
        <v>702</v>
      </c>
      <c r="D272" s="89">
        <v>274</v>
      </c>
      <c r="E272" s="90" t="s">
        <v>1094</v>
      </c>
      <c r="F272" s="87" t="s">
        <v>704</v>
      </c>
      <c r="G272" s="88" t="s">
        <v>552</v>
      </c>
      <c r="H272" s="87" t="s">
        <v>27</v>
      </c>
      <c r="I272" s="88" t="s">
        <v>26</v>
      </c>
      <c r="J272" s="88" t="s">
        <v>991</v>
      </c>
      <c r="K272" s="91">
        <v>106014630</v>
      </c>
      <c r="L272" s="91">
        <v>8481170</v>
      </c>
      <c r="M272" s="91">
        <v>0</v>
      </c>
      <c r="N272" s="91"/>
      <c r="O272" s="91">
        <v>114495800</v>
      </c>
      <c r="P272" s="91">
        <v>114495800</v>
      </c>
      <c r="Q272" s="87" t="s">
        <v>706</v>
      </c>
      <c r="R272" s="87" t="s">
        <v>707</v>
      </c>
      <c r="S272" s="88" t="s">
        <v>708</v>
      </c>
      <c r="T272" s="88" t="s">
        <v>709</v>
      </c>
      <c r="U272">
        <f t="shared" si="4"/>
        <v>11</v>
      </c>
    </row>
    <row r="273" spans="1:21" ht="45" x14ac:dyDescent="0.25">
      <c r="A273" s="87" t="s">
        <v>1095</v>
      </c>
      <c r="B273" s="87" t="s">
        <v>701</v>
      </c>
      <c r="C273" s="88" t="s">
        <v>702</v>
      </c>
      <c r="D273" s="89">
        <v>275</v>
      </c>
      <c r="E273" s="90" t="s">
        <v>1094</v>
      </c>
      <c r="F273" s="87" t="s">
        <v>704</v>
      </c>
      <c r="G273" s="88" t="s">
        <v>552</v>
      </c>
      <c r="H273" s="87" t="s">
        <v>27</v>
      </c>
      <c r="I273" s="88" t="s">
        <v>26</v>
      </c>
      <c r="J273" s="88" t="s">
        <v>991</v>
      </c>
      <c r="K273" s="91">
        <v>217953830</v>
      </c>
      <c r="L273" s="91">
        <v>17436306</v>
      </c>
      <c r="M273" s="91">
        <v>0</v>
      </c>
      <c r="N273" s="91"/>
      <c r="O273" s="91">
        <v>235390136</v>
      </c>
      <c r="P273" s="91">
        <v>235390136</v>
      </c>
      <c r="Q273" s="87" t="s">
        <v>706</v>
      </c>
      <c r="R273" s="87" t="s">
        <v>707</v>
      </c>
      <c r="S273" s="88" t="s">
        <v>708</v>
      </c>
      <c r="T273" s="88" t="s">
        <v>709</v>
      </c>
      <c r="U273">
        <f t="shared" si="4"/>
        <v>11</v>
      </c>
    </row>
    <row r="274" spans="1:21" ht="45" x14ac:dyDescent="0.25">
      <c r="A274" s="87">
        <v>93</v>
      </c>
      <c r="B274" s="87" t="s">
        <v>701</v>
      </c>
      <c r="C274" s="88" t="s">
        <v>702</v>
      </c>
      <c r="D274" s="89">
        <v>276</v>
      </c>
      <c r="E274" s="90" t="s">
        <v>1096</v>
      </c>
      <c r="F274" s="87" t="s">
        <v>704</v>
      </c>
      <c r="G274" s="88" t="s">
        <v>552</v>
      </c>
      <c r="H274" s="87" t="s">
        <v>27</v>
      </c>
      <c r="I274" s="88" t="s">
        <v>26</v>
      </c>
      <c r="J274" s="88" t="s">
        <v>991</v>
      </c>
      <c r="K274" s="91">
        <v>85247712</v>
      </c>
      <c r="L274" s="91">
        <v>6819817</v>
      </c>
      <c r="M274" s="91">
        <v>0</v>
      </c>
      <c r="N274" s="91"/>
      <c r="O274" s="91">
        <v>92067529</v>
      </c>
      <c r="P274" s="91">
        <v>92067529</v>
      </c>
      <c r="Q274" s="87" t="s">
        <v>706</v>
      </c>
      <c r="R274" s="87" t="s">
        <v>707</v>
      </c>
      <c r="S274" s="88" t="s">
        <v>708</v>
      </c>
      <c r="T274" s="88" t="s">
        <v>709</v>
      </c>
      <c r="U274">
        <f t="shared" si="4"/>
        <v>11</v>
      </c>
    </row>
    <row r="275" spans="1:21" ht="45" x14ac:dyDescent="0.25">
      <c r="A275" s="87" t="s">
        <v>1097</v>
      </c>
      <c r="B275" s="87" t="s">
        <v>701</v>
      </c>
      <c r="C275" s="88" t="s">
        <v>702</v>
      </c>
      <c r="D275" s="89">
        <v>277</v>
      </c>
      <c r="E275" s="90" t="s">
        <v>1096</v>
      </c>
      <c r="F275" s="87" t="s">
        <v>704</v>
      </c>
      <c r="G275" s="88" t="s">
        <v>552</v>
      </c>
      <c r="H275" s="87" t="s">
        <v>27</v>
      </c>
      <c r="I275" s="88" t="s">
        <v>26</v>
      </c>
      <c r="J275" s="88" t="s">
        <v>991</v>
      </c>
      <c r="K275" s="91">
        <v>219102433</v>
      </c>
      <c r="L275" s="91">
        <v>17528195</v>
      </c>
      <c r="M275" s="91">
        <v>0</v>
      </c>
      <c r="N275" s="91"/>
      <c r="O275" s="91">
        <v>236630628</v>
      </c>
      <c r="P275" s="91">
        <v>236630628</v>
      </c>
      <c r="Q275" s="87" t="s">
        <v>706</v>
      </c>
      <c r="R275" s="87" t="s">
        <v>707</v>
      </c>
      <c r="S275" s="88" t="s">
        <v>708</v>
      </c>
      <c r="T275" s="88" t="s">
        <v>709</v>
      </c>
      <c r="U275">
        <f t="shared" si="4"/>
        <v>11</v>
      </c>
    </row>
    <row r="276" spans="1:21" ht="45" x14ac:dyDescent="0.25">
      <c r="A276" s="87" t="s">
        <v>1098</v>
      </c>
      <c r="B276" s="87" t="s">
        <v>701</v>
      </c>
      <c r="C276" s="88" t="s">
        <v>702</v>
      </c>
      <c r="D276" s="89">
        <v>278</v>
      </c>
      <c r="E276" s="90" t="s">
        <v>1099</v>
      </c>
      <c r="F276" s="87" t="s">
        <v>704</v>
      </c>
      <c r="G276" s="88" t="s">
        <v>552</v>
      </c>
      <c r="H276" s="87" t="s">
        <v>27</v>
      </c>
      <c r="I276" s="88" t="s">
        <v>26</v>
      </c>
      <c r="J276" s="88" t="s">
        <v>991</v>
      </c>
      <c r="K276" s="91">
        <v>104023568</v>
      </c>
      <c r="L276" s="91">
        <v>8321885</v>
      </c>
      <c r="M276" s="91">
        <v>0</v>
      </c>
      <c r="N276" s="91"/>
      <c r="O276" s="91">
        <v>112345453</v>
      </c>
      <c r="P276" s="91">
        <v>112345453</v>
      </c>
      <c r="Q276" s="87" t="s">
        <v>706</v>
      </c>
      <c r="R276" s="87" t="s">
        <v>707</v>
      </c>
      <c r="S276" s="88" t="s">
        <v>708</v>
      </c>
      <c r="T276" s="88" t="s">
        <v>709</v>
      </c>
      <c r="U276">
        <f t="shared" si="4"/>
        <v>11</v>
      </c>
    </row>
    <row r="277" spans="1:21" ht="45" x14ac:dyDescent="0.25">
      <c r="A277" s="87">
        <v>94</v>
      </c>
      <c r="B277" s="87" t="s">
        <v>701</v>
      </c>
      <c r="C277" s="88" t="s">
        <v>702</v>
      </c>
      <c r="D277" s="89">
        <v>279</v>
      </c>
      <c r="E277" s="90" t="s">
        <v>1100</v>
      </c>
      <c r="F277" s="87" t="s">
        <v>704</v>
      </c>
      <c r="G277" s="88" t="s">
        <v>552</v>
      </c>
      <c r="H277" s="87" t="s">
        <v>27</v>
      </c>
      <c r="I277" s="88" t="s">
        <v>26</v>
      </c>
      <c r="J277" s="88" t="s">
        <v>991</v>
      </c>
      <c r="K277" s="91">
        <v>108525502</v>
      </c>
      <c r="L277" s="91">
        <v>8682040</v>
      </c>
      <c r="M277" s="91">
        <v>0</v>
      </c>
      <c r="N277" s="91"/>
      <c r="O277" s="91">
        <v>117207542</v>
      </c>
      <c r="P277" s="91">
        <v>117207542</v>
      </c>
      <c r="Q277" s="87" t="s">
        <v>706</v>
      </c>
      <c r="R277" s="87" t="s">
        <v>707</v>
      </c>
      <c r="S277" s="88" t="s">
        <v>708</v>
      </c>
      <c r="T277" s="88" t="s">
        <v>709</v>
      </c>
      <c r="U277">
        <f t="shared" si="4"/>
        <v>11</v>
      </c>
    </row>
    <row r="278" spans="1:21" ht="45" x14ac:dyDescent="0.25">
      <c r="A278" s="87" t="s">
        <v>1101</v>
      </c>
      <c r="B278" s="87" t="s">
        <v>701</v>
      </c>
      <c r="C278" s="88" t="s">
        <v>702</v>
      </c>
      <c r="D278" s="89">
        <v>280</v>
      </c>
      <c r="E278" s="90" t="s">
        <v>1102</v>
      </c>
      <c r="F278" s="87" t="s">
        <v>704</v>
      </c>
      <c r="G278" s="88" t="s">
        <v>552</v>
      </c>
      <c r="H278" s="87" t="s">
        <v>27</v>
      </c>
      <c r="I278" s="88" t="s">
        <v>26</v>
      </c>
      <c r="J278" s="88" t="s">
        <v>991</v>
      </c>
      <c r="K278" s="91">
        <v>111127213</v>
      </c>
      <c r="L278" s="91">
        <v>8890177</v>
      </c>
      <c r="M278" s="91">
        <v>0</v>
      </c>
      <c r="N278" s="91"/>
      <c r="O278" s="91">
        <v>120017390</v>
      </c>
      <c r="P278" s="91">
        <v>120017390</v>
      </c>
      <c r="Q278" s="87" t="s">
        <v>706</v>
      </c>
      <c r="R278" s="87" t="s">
        <v>707</v>
      </c>
      <c r="S278" s="88" t="s">
        <v>708</v>
      </c>
      <c r="T278" s="88" t="s">
        <v>709</v>
      </c>
      <c r="U278">
        <f t="shared" si="4"/>
        <v>11</v>
      </c>
    </row>
    <row r="279" spans="1:21" ht="45" x14ac:dyDescent="0.25">
      <c r="A279" s="87" t="s">
        <v>1103</v>
      </c>
      <c r="B279" s="87" t="s">
        <v>701</v>
      </c>
      <c r="C279" s="88" t="s">
        <v>702</v>
      </c>
      <c r="D279" s="89">
        <v>281</v>
      </c>
      <c r="E279" s="90" t="s">
        <v>1102</v>
      </c>
      <c r="F279" s="87" t="s">
        <v>704</v>
      </c>
      <c r="G279" s="88" t="s">
        <v>552</v>
      </c>
      <c r="H279" s="87" t="s">
        <v>27</v>
      </c>
      <c r="I279" s="88" t="s">
        <v>26</v>
      </c>
      <c r="J279" s="88" t="s">
        <v>991</v>
      </c>
      <c r="K279" s="91">
        <v>238612522</v>
      </c>
      <c r="L279" s="91">
        <v>19089002</v>
      </c>
      <c r="M279" s="91">
        <v>0</v>
      </c>
      <c r="N279" s="91"/>
      <c r="O279" s="91">
        <v>257701524</v>
      </c>
      <c r="P279" s="91">
        <v>257701524</v>
      </c>
      <c r="Q279" s="87" t="s">
        <v>706</v>
      </c>
      <c r="R279" s="87" t="s">
        <v>707</v>
      </c>
      <c r="S279" s="88" t="s">
        <v>708</v>
      </c>
      <c r="T279" s="88" t="s">
        <v>709</v>
      </c>
      <c r="U279">
        <f t="shared" si="4"/>
        <v>11</v>
      </c>
    </row>
    <row r="280" spans="1:21" ht="45" x14ac:dyDescent="0.25">
      <c r="A280" s="87">
        <v>95</v>
      </c>
      <c r="B280" s="87" t="s">
        <v>701</v>
      </c>
      <c r="C280" s="88" t="s">
        <v>702</v>
      </c>
      <c r="D280" s="89">
        <v>282</v>
      </c>
      <c r="E280" s="90" t="s">
        <v>1104</v>
      </c>
      <c r="F280" s="87" t="s">
        <v>704</v>
      </c>
      <c r="G280" s="88" t="s">
        <v>552</v>
      </c>
      <c r="H280" s="87" t="s">
        <v>27</v>
      </c>
      <c r="I280" s="88" t="s">
        <v>26</v>
      </c>
      <c r="J280" s="88" t="s">
        <v>991</v>
      </c>
      <c r="K280" s="91">
        <v>96887300</v>
      </c>
      <c r="L280" s="91">
        <v>7750984</v>
      </c>
      <c r="M280" s="91">
        <v>0</v>
      </c>
      <c r="N280" s="91"/>
      <c r="O280" s="91">
        <v>104638284</v>
      </c>
      <c r="P280" s="91">
        <v>104638284</v>
      </c>
      <c r="Q280" s="87" t="s">
        <v>706</v>
      </c>
      <c r="R280" s="87" t="s">
        <v>707</v>
      </c>
      <c r="S280" s="88" t="s">
        <v>708</v>
      </c>
      <c r="T280" s="88" t="s">
        <v>709</v>
      </c>
      <c r="U280">
        <f t="shared" si="4"/>
        <v>11</v>
      </c>
    </row>
    <row r="281" spans="1:21" ht="45" x14ac:dyDescent="0.25">
      <c r="A281" s="87" t="s">
        <v>1105</v>
      </c>
      <c r="B281" s="87" t="s">
        <v>701</v>
      </c>
      <c r="C281" s="88" t="s">
        <v>702</v>
      </c>
      <c r="D281" s="89">
        <v>283</v>
      </c>
      <c r="E281" s="90" t="s">
        <v>1104</v>
      </c>
      <c r="F281" s="87" t="s">
        <v>704</v>
      </c>
      <c r="G281" s="88" t="s">
        <v>552</v>
      </c>
      <c r="H281" s="87" t="s">
        <v>27</v>
      </c>
      <c r="I281" s="88" t="s">
        <v>26</v>
      </c>
      <c r="J281" s="88" t="s">
        <v>991</v>
      </c>
      <c r="K281" s="91">
        <v>247597068</v>
      </c>
      <c r="L281" s="91">
        <v>19807765</v>
      </c>
      <c r="M281" s="91">
        <v>0</v>
      </c>
      <c r="N281" s="91"/>
      <c r="O281" s="91">
        <v>267404833</v>
      </c>
      <c r="P281" s="91">
        <v>267404833</v>
      </c>
      <c r="Q281" s="87" t="s">
        <v>706</v>
      </c>
      <c r="R281" s="87" t="s">
        <v>707</v>
      </c>
      <c r="S281" s="88" t="s">
        <v>708</v>
      </c>
      <c r="T281" s="88" t="s">
        <v>709</v>
      </c>
      <c r="U281">
        <f t="shared" si="4"/>
        <v>11</v>
      </c>
    </row>
    <row r="282" spans="1:21" ht="45" x14ac:dyDescent="0.25">
      <c r="A282" s="87" t="s">
        <v>1106</v>
      </c>
      <c r="B282" s="87" t="s">
        <v>701</v>
      </c>
      <c r="C282" s="88" t="s">
        <v>702</v>
      </c>
      <c r="D282" s="89">
        <v>284</v>
      </c>
      <c r="E282" s="90" t="s">
        <v>1107</v>
      </c>
      <c r="F282" s="87" t="s">
        <v>704</v>
      </c>
      <c r="G282" s="88" t="s">
        <v>552</v>
      </c>
      <c r="H282" s="87" t="s">
        <v>27</v>
      </c>
      <c r="I282" s="88" t="s">
        <v>26</v>
      </c>
      <c r="J282" s="88" t="s">
        <v>991</v>
      </c>
      <c r="K282" s="91">
        <v>53167280</v>
      </c>
      <c r="L282" s="91">
        <v>4253382</v>
      </c>
      <c r="M282" s="91">
        <v>0</v>
      </c>
      <c r="N282" s="91"/>
      <c r="O282" s="91">
        <v>57420662</v>
      </c>
      <c r="P282" s="91">
        <v>57420662</v>
      </c>
      <c r="Q282" s="87" t="s">
        <v>706</v>
      </c>
      <c r="R282" s="87" t="s">
        <v>707</v>
      </c>
      <c r="S282" s="88" t="s">
        <v>708</v>
      </c>
      <c r="T282" s="88" t="s">
        <v>709</v>
      </c>
      <c r="U282">
        <f t="shared" si="4"/>
        <v>11</v>
      </c>
    </row>
    <row r="283" spans="1:21" ht="45" x14ac:dyDescent="0.25">
      <c r="A283" s="87">
        <v>96</v>
      </c>
      <c r="B283" s="87" t="s">
        <v>701</v>
      </c>
      <c r="C283" s="88" t="s">
        <v>702</v>
      </c>
      <c r="D283" s="89">
        <v>285</v>
      </c>
      <c r="E283" s="90" t="s">
        <v>1107</v>
      </c>
      <c r="F283" s="87" t="s">
        <v>704</v>
      </c>
      <c r="G283" s="88" t="s">
        <v>552</v>
      </c>
      <c r="H283" s="87" t="s">
        <v>27</v>
      </c>
      <c r="I283" s="88" t="s">
        <v>26</v>
      </c>
      <c r="J283" s="88" t="s">
        <v>991</v>
      </c>
      <c r="K283" s="91">
        <v>96100044</v>
      </c>
      <c r="L283" s="91">
        <v>7688004</v>
      </c>
      <c r="M283" s="91">
        <v>0</v>
      </c>
      <c r="N283" s="91"/>
      <c r="O283" s="91">
        <v>103788048</v>
      </c>
      <c r="P283" s="91">
        <v>103788048</v>
      </c>
      <c r="Q283" s="87" t="s">
        <v>706</v>
      </c>
      <c r="R283" s="87" t="s">
        <v>707</v>
      </c>
      <c r="S283" s="88" t="s">
        <v>708</v>
      </c>
      <c r="T283" s="88" t="s">
        <v>709</v>
      </c>
      <c r="U283">
        <f t="shared" si="4"/>
        <v>11</v>
      </c>
    </row>
    <row r="284" spans="1:21" ht="45" x14ac:dyDescent="0.25">
      <c r="A284" s="87" t="s">
        <v>1108</v>
      </c>
      <c r="B284" s="87" t="s">
        <v>701</v>
      </c>
      <c r="C284" s="88" t="s">
        <v>702</v>
      </c>
      <c r="D284" s="89">
        <v>286</v>
      </c>
      <c r="E284" s="90" t="s">
        <v>1107</v>
      </c>
      <c r="F284" s="87" t="s">
        <v>704</v>
      </c>
      <c r="G284" s="88" t="s">
        <v>552</v>
      </c>
      <c r="H284" s="87" t="s">
        <v>27</v>
      </c>
      <c r="I284" s="88" t="s">
        <v>26</v>
      </c>
      <c r="J284" s="88" t="s">
        <v>991</v>
      </c>
      <c r="K284" s="91">
        <v>219226768</v>
      </c>
      <c r="L284" s="91">
        <v>17538141</v>
      </c>
      <c r="M284" s="91">
        <v>0</v>
      </c>
      <c r="N284" s="91"/>
      <c r="O284" s="91">
        <v>236764909</v>
      </c>
      <c r="P284" s="91">
        <v>236764909</v>
      </c>
      <c r="Q284" s="87" t="s">
        <v>706</v>
      </c>
      <c r="R284" s="87" t="s">
        <v>707</v>
      </c>
      <c r="S284" s="88" t="s">
        <v>708</v>
      </c>
      <c r="T284" s="88" t="s">
        <v>709</v>
      </c>
      <c r="U284">
        <f t="shared" si="4"/>
        <v>11</v>
      </c>
    </row>
    <row r="285" spans="1:21" ht="45" x14ac:dyDescent="0.25">
      <c r="A285" s="87" t="s">
        <v>1109</v>
      </c>
      <c r="B285" s="87" t="s">
        <v>701</v>
      </c>
      <c r="C285" s="88" t="s">
        <v>702</v>
      </c>
      <c r="D285" s="89">
        <v>287</v>
      </c>
      <c r="E285" s="90" t="s">
        <v>1110</v>
      </c>
      <c r="F285" s="87" t="s">
        <v>704</v>
      </c>
      <c r="G285" s="88" t="s">
        <v>552</v>
      </c>
      <c r="H285" s="87" t="s">
        <v>27</v>
      </c>
      <c r="I285" s="88" t="s">
        <v>26</v>
      </c>
      <c r="J285" s="88" t="s">
        <v>991</v>
      </c>
      <c r="K285" s="91">
        <v>94369456</v>
      </c>
      <c r="L285" s="91">
        <v>7549556</v>
      </c>
      <c r="M285" s="91">
        <v>0</v>
      </c>
      <c r="N285" s="91"/>
      <c r="O285" s="91">
        <v>101919012</v>
      </c>
      <c r="P285" s="91">
        <v>101919012</v>
      </c>
      <c r="Q285" s="87" t="s">
        <v>706</v>
      </c>
      <c r="R285" s="87" t="s">
        <v>707</v>
      </c>
      <c r="S285" s="88" t="s">
        <v>708</v>
      </c>
      <c r="T285" s="88" t="s">
        <v>709</v>
      </c>
      <c r="U285">
        <f t="shared" si="4"/>
        <v>11</v>
      </c>
    </row>
    <row r="286" spans="1:21" ht="45" x14ac:dyDescent="0.25">
      <c r="A286" s="87">
        <v>97</v>
      </c>
      <c r="B286" s="87" t="s">
        <v>701</v>
      </c>
      <c r="C286" s="88" t="s">
        <v>702</v>
      </c>
      <c r="D286" s="89">
        <v>288</v>
      </c>
      <c r="E286" s="90" t="s">
        <v>1110</v>
      </c>
      <c r="F286" s="87" t="s">
        <v>704</v>
      </c>
      <c r="G286" s="88" t="s">
        <v>552</v>
      </c>
      <c r="H286" s="87" t="s">
        <v>27</v>
      </c>
      <c r="I286" s="88" t="s">
        <v>26</v>
      </c>
      <c r="J286" s="88" t="s">
        <v>991</v>
      </c>
      <c r="K286" s="91">
        <v>217644632</v>
      </c>
      <c r="L286" s="91">
        <v>17411571</v>
      </c>
      <c r="M286" s="91">
        <v>0</v>
      </c>
      <c r="N286" s="91"/>
      <c r="O286" s="91">
        <v>235056203</v>
      </c>
      <c r="P286" s="91">
        <v>235056203</v>
      </c>
      <c r="Q286" s="87" t="s">
        <v>706</v>
      </c>
      <c r="R286" s="87" t="s">
        <v>707</v>
      </c>
      <c r="S286" s="88" t="s">
        <v>708</v>
      </c>
      <c r="T286" s="88" t="s">
        <v>709</v>
      </c>
      <c r="U286">
        <f t="shared" si="4"/>
        <v>11</v>
      </c>
    </row>
    <row r="287" spans="1:21" ht="45" x14ac:dyDescent="0.25">
      <c r="A287" s="87" t="s">
        <v>1111</v>
      </c>
      <c r="B287" s="87" t="s">
        <v>701</v>
      </c>
      <c r="C287" s="88" t="s">
        <v>702</v>
      </c>
      <c r="D287" s="89">
        <v>289</v>
      </c>
      <c r="E287" s="90" t="s">
        <v>1112</v>
      </c>
      <c r="F287" s="87" t="s">
        <v>704</v>
      </c>
      <c r="G287" s="88" t="s">
        <v>552</v>
      </c>
      <c r="H287" s="87" t="s">
        <v>27</v>
      </c>
      <c r="I287" s="88" t="s">
        <v>26</v>
      </c>
      <c r="J287" s="88" t="s">
        <v>991</v>
      </c>
      <c r="K287" s="91">
        <v>113640819</v>
      </c>
      <c r="L287" s="91">
        <v>9091266</v>
      </c>
      <c r="M287" s="91">
        <v>0</v>
      </c>
      <c r="N287" s="91"/>
      <c r="O287" s="91">
        <v>122732085</v>
      </c>
      <c r="P287" s="91">
        <v>122732085</v>
      </c>
      <c r="Q287" s="87" t="s">
        <v>706</v>
      </c>
      <c r="R287" s="87" t="s">
        <v>707</v>
      </c>
      <c r="S287" s="88" t="s">
        <v>708</v>
      </c>
      <c r="T287" s="88" t="s">
        <v>709</v>
      </c>
      <c r="U287">
        <f t="shared" si="4"/>
        <v>11</v>
      </c>
    </row>
    <row r="288" spans="1:21" ht="45" x14ac:dyDescent="0.25">
      <c r="A288" s="87" t="s">
        <v>1113</v>
      </c>
      <c r="B288" s="87" t="s">
        <v>701</v>
      </c>
      <c r="C288" s="88" t="s">
        <v>702</v>
      </c>
      <c r="D288" s="89">
        <v>290</v>
      </c>
      <c r="E288" s="90" t="s">
        <v>1114</v>
      </c>
      <c r="F288" s="87" t="s">
        <v>704</v>
      </c>
      <c r="G288" s="88" t="s">
        <v>552</v>
      </c>
      <c r="H288" s="87" t="s">
        <v>27</v>
      </c>
      <c r="I288" s="88" t="s">
        <v>26</v>
      </c>
      <c r="J288" s="88" t="s">
        <v>991</v>
      </c>
      <c r="K288" s="91">
        <v>132471806</v>
      </c>
      <c r="L288" s="91">
        <v>10597744</v>
      </c>
      <c r="M288" s="91">
        <v>0</v>
      </c>
      <c r="N288" s="91"/>
      <c r="O288" s="91">
        <v>143069550</v>
      </c>
      <c r="P288" s="91">
        <v>143069550</v>
      </c>
      <c r="Q288" s="87" t="s">
        <v>706</v>
      </c>
      <c r="R288" s="87" t="s">
        <v>707</v>
      </c>
      <c r="S288" s="88" t="s">
        <v>708</v>
      </c>
      <c r="T288" s="88" t="s">
        <v>709</v>
      </c>
      <c r="U288">
        <f t="shared" si="4"/>
        <v>11</v>
      </c>
    </row>
    <row r="289" spans="1:21" ht="45" x14ac:dyDescent="0.25">
      <c r="A289" s="87">
        <v>98</v>
      </c>
      <c r="B289" s="87" t="s">
        <v>701</v>
      </c>
      <c r="C289" s="88" t="s">
        <v>702</v>
      </c>
      <c r="D289" s="89">
        <v>291</v>
      </c>
      <c r="E289" s="90" t="s">
        <v>1115</v>
      </c>
      <c r="F289" s="87" t="s">
        <v>704</v>
      </c>
      <c r="G289" s="88" t="s">
        <v>552</v>
      </c>
      <c r="H289" s="87" t="s">
        <v>27</v>
      </c>
      <c r="I289" s="88" t="s">
        <v>26</v>
      </c>
      <c r="J289" s="88" t="s">
        <v>991</v>
      </c>
      <c r="K289" s="91">
        <v>106589057</v>
      </c>
      <c r="L289" s="91">
        <v>8527125</v>
      </c>
      <c r="M289" s="91">
        <v>0</v>
      </c>
      <c r="N289" s="91"/>
      <c r="O289" s="91">
        <v>115116182</v>
      </c>
      <c r="P289" s="91">
        <v>115116182</v>
      </c>
      <c r="Q289" s="87" t="s">
        <v>706</v>
      </c>
      <c r="R289" s="87" t="s">
        <v>707</v>
      </c>
      <c r="S289" s="88" t="s">
        <v>708</v>
      </c>
      <c r="T289" s="88" t="s">
        <v>709</v>
      </c>
      <c r="U289">
        <f t="shared" si="4"/>
        <v>11</v>
      </c>
    </row>
    <row r="290" spans="1:21" ht="45" x14ac:dyDescent="0.25">
      <c r="A290" s="87" t="s">
        <v>1116</v>
      </c>
      <c r="B290" s="87" t="s">
        <v>701</v>
      </c>
      <c r="C290" s="88" t="s">
        <v>702</v>
      </c>
      <c r="D290" s="89">
        <v>292</v>
      </c>
      <c r="E290" s="90" t="s">
        <v>1115</v>
      </c>
      <c r="F290" s="87" t="s">
        <v>704</v>
      </c>
      <c r="G290" s="88" t="s">
        <v>552</v>
      </c>
      <c r="H290" s="87" t="s">
        <v>27</v>
      </c>
      <c r="I290" s="88" t="s">
        <v>26</v>
      </c>
      <c r="J290" s="88" t="s">
        <v>991</v>
      </c>
      <c r="K290" s="91">
        <v>222399355</v>
      </c>
      <c r="L290" s="91">
        <v>17791948</v>
      </c>
      <c r="M290" s="91">
        <v>0</v>
      </c>
      <c r="N290" s="91"/>
      <c r="O290" s="91">
        <v>240191303</v>
      </c>
      <c r="P290" s="91">
        <v>240191303</v>
      </c>
      <c r="Q290" s="87" t="s">
        <v>706</v>
      </c>
      <c r="R290" s="87" t="s">
        <v>707</v>
      </c>
      <c r="S290" s="88" t="s">
        <v>708</v>
      </c>
      <c r="T290" s="88" t="s">
        <v>709</v>
      </c>
      <c r="U290">
        <f t="shared" si="4"/>
        <v>11</v>
      </c>
    </row>
    <row r="291" spans="1:21" ht="45" x14ac:dyDescent="0.25">
      <c r="A291" s="87" t="s">
        <v>1117</v>
      </c>
      <c r="B291" s="87" t="s">
        <v>701</v>
      </c>
      <c r="C291" s="88" t="s">
        <v>702</v>
      </c>
      <c r="D291" s="89">
        <v>293</v>
      </c>
      <c r="E291" s="90" t="s">
        <v>1118</v>
      </c>
      <c r="F291" s="87" t="s">
        <v>704</v>
      </c>
      <c r="G291" s="88" t="s">
        <v>552</v>
      </c>
      <c r="H291" s="87" t="s">
        <v>27</v>
      </c>
      <c r="I291" s="88" t="s">
        <v>26</v>
      </c>
      <c r="J291" s="88" t="s">
        <v>991</v>
      </c>
      <c r="K291" s="91">
        <v>119400932</v>
      </c>
      <c r="L291" s="91">
        <v>9552075</v>
      </c>
      <c r="M291" s="91">
        <v>0</v>
      </c>
      <c r="N291" s="91"/>
      <c r="O291" s="91">
        <v>128953007</v>
      </c>
      <c r="P291" s="91">
        <v>128953007</v>
      </c>
      <c r="Q291" s="87" t="s">
        <v>706</v>
      </c>
      <c r="R291" s="87" t="s">
        <v>707</v>
      </c>
      <c r="S291" s="88" t="s">
        <v>708</v>
      </c>
      <c r="T291" s="88" t="s">
        <v>709</v>
      </c>
      <c r="U291">
        <f t="shared" si="4"/>
        <v>11</v>
      </c>
    </row>
    <row r="292" spans="1:21" ht="45" x14ac:dyDescent="0.25">
      <c r="A292" s="87">
        <v>99</v>
      </c>
      <c r="B292" s="87" t="s">
        <v>701</v>
      </c>
      <c r="C292" s="88" t="s">
        <v>702</v>
      </c>
      <c r="D292" s="89">
        <v>294</v>
      </c>
      <c r="E292" s="90" t="s">
        <v>1118</v>
      </c>
      <c r="F292" s="87" t="s">
        <v>704</v>
      </c>
      <c r="G292" s="88" t="s">
        <v>552</v>
      </c>
      <c r="H292" s="87" t="s">
        <v>27</v>
      </c>
      <c r="I292" s="88" t="s">
        <v>26</v>
      </c>
      <c r="J292" s="88" t="s">
        <v>991</v>
      </c>
      <c r="K292" s="91">
        <v>222865507</v>
      </c>
      <c r="L292" s="91">
        <v>17829241</v>
      </c>
      <c r="M292" s="91">
        <v>0</v>
      </c>
      <c r="N292" s="91"/>
      <c r="O292" s="91">
        <v>240694748</v>
      </c>
      <c r="P292" s="91">
        <v>240694748</v>
      </c>
      <c r="Q292" s="87" t="s">
        <v>706</v>
      </c>
      <c r="R292" s="87" t="s">
        <v>707</v>
      </c>
      <c r="S292" s="88" t="s">
        <v>708</v>
      </c>
      <c r="T292" s="88" t="s">
        <v>709</v>
      </c>
      <c r="U292">
        <f t="shared" si="4"/>
        <v>11</v>
      </c>
    </row>
    <row r="293" spans="1:21" ht="45" x14ac:dyDescent="0.25">
      <c r="A293" s="87" t="s">
        <v>1119</v>
      </c>
      <c r="B293" s="87" t="s">
        <v>701</v>
      </c>
      <c r="C293" s="88" t="s">
        <v>702</v>
      </c>
      <c r="D293" s="89">
        <v>295</v>
      </c>
      <c r="E293" s="90" t="s">
        <v>1120</v>
      </c>
      <c r="F293" s="87" t="s">
        <v>704</v>
      </c>
      <c r="G293" s="88" t="s">
        <v>552</v>
      </c>
      <c r="H293" s="87" t="s">
        <v>27</v>
      </c>
      <c r="I293" s="88" t="s">
        <v>26</v>
      </c>
      <c r="J293" s="88" t="s">
        <v>991</v>
      </c>
      <c r="K293" s="91">
        <v>117343246</v>
      </c>
      <c r="L293" s="91">
        <v>9387460</v>
      </c>
      <c r="M293" s="91">
        <v>0</v>
      </c>
      <c r="N293" s="91"/>
      <c r="O293" s="91">
        <v>126730706</v>
      </c>
      <c r="P293" s="91">
        <v>126730706</v>
      </c>
      <c r="Q293" s="87" t="s">
        <v>706</v>
      </c>
      <c r="R293" s="87" t="s">
        <v>707</v>
      </c>
      <c r="S293" s="88" t="s">
        <v>708</v>
      </c>
      <c r="T293" s="88" t="s">
        <v>709</v>
      </c>
      <c r="U293">
        <f t="shared" si="4"/>
        <v>11</v>
      </c>
    </row>
    <row r="294" spans="1:21" ht="45" x14ac:dyDescent="0.25">
      <c r="A294" s="87" t="s">
        <v>1121</v>
      </c>
      <c r="B294" s="87" t="s">
        <v>701</v>
      </c>
      <c r="C294" s="88" t="s">
        <v>702</v>
      </c>
      <c r="D294" s="89">
        <v>296</v>
      </c>
      <c r="E294" s="90" t="s">
        <v>1120</v>
      </c>
      <c r="F294" s="87" t="s">
        <v>704</v>
      </c>
      <c r="G294" s="88" t="s">
        <v>552</v>
      </c>
      <c r="H294" s="87" t="s">
        <v>27</v>
      </c>
      <c r="I294" s="88" t="s">
        <v>26</v>
      </c>
      <c r="J294" s="88" t="s">
        <v>991</v>
      </c>
      <c r="K294" s="91">
        <v>256900088</v>
      </c>
      <c r="L294" s="91">
        <v>20552007</v>
      </c>
      <c r="M294" s="91">
        <v>0</v>
      </c>
      <c r="N294" s="91"/>
      <c r="O294" s="91">
        <v>277452095</v>
      </c>
      <c r="P294" s="91">
        <v>277452095</v>
      </c>
      <c r="Q294" s="87" t="s">
        <v>706</v>
      </c>
      <c r="R294" s="87" t="s">
        <v>707</v>
      </c>
      <c r="S294" s="88" t="s">
        <v>708</v>
      </c>
      <c r="T294" s="88" t="s">
        <v>709</v>
      </c>
      <c r="U294">
        <f t="shared" si="4"/>
        <v>11</v>
      </c>
    </row>
    <row r="295" spans="1:21" ht="45" x14ac:dyDescent="0.25">
      <c r="A295" s="87">
        <v>100</v>
      </c>
      <c r="B295" s="87" t="s">
        <v>701</v>
      </c>
      <c r="C295" s="88" t="s">
        <v>702</v>
      </c>
      <c r="D295" s="89">
        <v>297</v>
      </c>
      <c r="E295" s="90" t="s">
        <v>1122</v>
      </c>
      <c r="F295" s="87" t="s">
        <v>704</v>
      </c>
      <c r="G295" s="88" t="s">
        <v>552</v>
      </c>
      <c r="H295" s="87" t="s">
        <v>27</v>
      </c>
      <c r="I295" s="88" t="s">
        <v>26</v>
      </c>
      <c r="J295" s="88" t="s">
        <v>991</v>
      </c>
      <c r="K295" s="91">
        <v>77737591</v>
      </c>
      <c r="L295" s="91">
        <v>6219007</v>
      </c>
      <c r="M295" s="91">
        <v>0</v>
      </c>
      <c r="N295" s="91"/>
      <c r="O295" s="91">
        <v>83956598</v>
      </c>
      <c r="P295" s="91">
        <v>83956598</v>
      </c>
      <c r="Q295" s="87" t="s">
        <v>706</v>
      </c>
      <c r="R295" s="87" t="s">
        <v>707</v>
      </c>
      <c r="S295" s="88" t="s">
        <v>708</v>
      </c>
      <c r="T295" s="88" t="s">
        <v>709</v>
      </c>
      <c r="U295">
        <f t="shared" si="4"/>
        <v>11</v>
      </c>
    </row>
    <row r="296" spans="1:21" ht="45" x14ac:dyDescent="0.25">
      <c r="A296" s="87" t="s">
        <v>1123</v>
      </c>
      <c r="B296" s="87" t="s">
        <v>701</v>
      </c>
      <c r="C296" s="88" t="s">
        <v>702</v>
      </c>
      <c r="D296" s="89">
        <v>298</v>
      </c>
      <c r="E296" s="90" t="s">
        <v>1122</v>
      </c>
      <c r="F296" s="87" t="s">
        <v>704</v>
      </c>
      <c r="G296" s="88" t="s">
        <v>552</v>
      </c>
      <c r="H296" s="87" t="s">
        <v>27</v>
      </c>
      <c r="I296" s="88" t="s">
        <v>26</v>
      </c>
      <c r="J296" s="88" t="s">
        <v>991</v>
      </c>
      <c r="K296" s="91">
        <v>321950337</v>
      </c>
      <c r="L296" s="91">
        <v>25756027</v>
      </c>
      <c r="M296" s="91">
        <v>0</v>
      </c>
      <c r="N296" s="91"/>
      <c r="O296" s="91">
        <v>347706364</v>
      </c>
      <c r="P296" s="91">
        <v>347706364</v>
      </c>
      <c r="Q296" s="87" t="s">
        <v>706</v>
      </c>
      <c r="R296" s="87" t="s">
        <v>707</v>
      </c>
      <c r="S296" s="88" t="s">
        <v>708</v>
      </c>
      <c r="T296" s="88" t="s">
        <v>709</v>
      </c>
      <c r="U296">
        <f t="shared" si="4"/>
        <v>11</v>
      </c>
    </row>
    <row r="297" spans="1:21" ht="45" x14ac:dyDescent="0.25">
      <c r="A297" s="87" t="s">
        <v>1124</v>
      </c>
      <c r="B297" s="87" t="s">
        <v>701</v>
      </c>
      <c r="C297" s="88" t="s">
        <v>702</v>
      </c>
      <c r="D297" s="89">
        <v>299</v>
      </c>
      <c r="E297" s="90" t="s">
        <v>1125</v>
      </c>
      <c r="F297" s="87" t="s">
        <v>704</v>
      </c>
      <c r="G297" s="88" t="s">
        <v>552</v>
      </c>
      <c r="H297" s="87" t="s">
        <v>27</v>
      </c>
      <c r="I297" s="88" t="s">
        <v>26</v>
      </c>
      <c r="J297" s="88" t="s">
        <v>991</v>
      </c>
      <c r="K297" s="91">
        <v>108159413</v>
      </c>
      <c r="L297" s="91">
        <v>8652753</v>
      </c>
      <c r="M297" s="91">
        <v>0</v>
      </c>
      <c r="N297" s="91"/>
      <c r="O297" s="91">
        <v>116812166</v>
      </c>
      <c r="P297" s="91">
        <v>116812166</v>
      </c>
      <c r="Q297" s="87" t="s">
        <v>706</v>
      </c>
      <c r="R297" s="87" t="s">
        <v>707</v>
      </c>
      <c r="S297" s="88" t="s">
        <v>708</v>
      </c>
      <c r="T297" s="88" t="s">
        <v>709</v>
      </c>
      <c r="U297">
        <f t="shared" si="4"/>
        <v>11</v>
      </c>
    </row>
    <row r="298" spans="1:21" ht="45" x14ac:dyDescent="0.25">
      <c r="A298" s="87">
        <v>101</v>
      </c>
      <c r="B298" s="87" t="s">
        <v>701</v>
      </c>
      <c r="C298" s="88" t="s">
        <v>702</v>
      </c>
      <c r="D298" s="89">
        <v>300</v>
      </c>
      <c r="E298" s="90" t="s">
        <v>1125</v>
      </c>
      <c r="F298" s="87" t="s">
        <v>704</v>
      </c>
      <c r="G298" s="88" t="s">
        <v>552</v>
      </c>
      <c r="H298" s="87" t="s">
        <v>27</v>
      </c>
      <c r="I298" s="88" t="s">
        <v>26</v>
      </c>
      <c r="J298" s="88" t="s">
        <v>991</v>
      </c>
      <c r="K298" s="91">
        <v>193114678</v>
      </c>
      <c r="L298" s="91">
        <v>15449174</v>
      </c>
      <c r="M298" s="91">
        <v>0</v>
      </c>
      <c r="N298" s="91"/>
      <c r="O298" s="91">
        <v>208563852</v>
      </c>
      <c r="P298" s="91">
        <v>208563852</v>
      </c>
      <c r="Q298" s="87" t="s">
        <v>706</v>
      </c>
      <c r="R298" s="87" t="s">
        <v>707</v>
      </c>
      <c r="S298" s="88" t="s">
        <v>708</v>
      </c>
      <c r="T298" s="88" t="s">
        <v>709</v>
      </c>
      <c r="U298">
        <f t="shared" si="4"/>
        <v>11</v>
      </c>
    </row>
    <row r="299" spans="1:21" ht="45" x14ac:dyDescent="0.25">
      <c r="A299" s="87" t="s">
        <v>1126</v>
      </c>
      <c r="B299" s="87" t="s">
        <v>701</v>
      </c>
      <c r="C299" s="88" t="s">
        <v>702</v>
      </c>
      <c r="D299" s="89">
        <v>301</v>
      </c>
      <c r="E299" s="90" t="s">
        <v>1127</v>
      </c>
      <c r="F299" s="87" t="s">
        <v>704</v>
      </c>
      <c r="G299" s="88" t="s">
        <v>552</v>
      </c>
      <c r="H299" s="87" t="s">
        <v>27</v>
      </c>
      <c r="I299" s="88" t="s">
        <v>26</v>
      </c>
      <c r="J299" s="88" t="s">
        <v>991</v>
      </c>
      <c r="K299" s="91">
        <v>221985641</v>
      </c>
      <c r="L299" s="91">
        <v>17758851</v>
      </c>
      <c r="M299" s="91">
        <v>0</v>
      </c>
      <c r="N299" s="91"/>
      <c r="O299" s="91">
        <v>239744492</v>
      </c>
      <c r="P299" s="91">
        <v>239744492</v>
      </c>
      <c r="Q299" s="87" t="s">
        <v>706</v>
      </c>
      <c r="R299" s="87" t="s">
        <v>707</v>
      </c>
      <c r="S299" s="88" t="s">
        <v>708</v>
      </c>
      <c r="T299" s="88" t="s">
        <v>709</v>
      </c>
      <c r="U299">
        <f t="shared" si="4"/>
        <v>11</v>
      </c>
    </row>
    <row r="300" spans="1:21" ht="45" x14ac:dyDescent="0.25">
      <c r="A300" s="87" t="s">
        <v>1128</v>
      </c>
      <c r="B300" s="87" t="s">
        <v>701</v>
      </c>
      <c r="C300" s="88" t="s">
        <v>702</v>
      </c>
      <c r="D300" s="89">
        <v>302</v>
      </c>
      <c r="E300" s="90" t="s">
        <v>1129</v>
      </c>
      <c r="F300" s="87" t="s">
        <v>704</v>
      </c>
      <c r="G300" s="88" t="s">
        <v>552</v>
      </c>
      <c r="H300" s="87" t="s">
        <v>27</v>
      </c>
      <c r="I300" s="88" t="s">
        <v>26</v>
      </c>
      <c r="J300" s="88" t="s">
        <v>991</v>
      </c>
      <c r="K300" s="91">
        <v>107187174</v>
      </c>
      <c r="L300" s="91">
        <v>8574974</v>
      </c>
      <c r="M300" s="91">
        <v>0</v>
      </c>
      <c r="N300" s="91"/>
      <c r="O300" s="91">
        <v>115762148</v>
      </c>
      <c r="P300" s="91">
        <v>115762148</v>
      </c>
      <c r="Q300" s="87" t="s">
        <v>706</v>
      </c>
      <c r="R300" s="87" t="s">
        <v>707</v>
      </c>
      <c r="S300" s="88" t="s">
        <v>708</v>
      </c>
      <c r="T300" s="88" t="s">
        <v>709</v>
      </c>
      <c r="U300">
        <f t="shared" si="4"/>
        <v>11</v>
      </c>
    </row>
    <row r="301" spans="1:21" ht="45" x14ac:dyDescent="0.25">
      <c r="A301" s="87">
        <v>102</v>
      </c>
      <c r="B301" s="87" t="s">
        <v>701</v>
      </c>
      <c r="C301" s="88" t="s">
        <v>702</v>
      </c>
      <c r="D301" s="89">
        <v>303</v>
      </c>
      <c r="E301" s="90" t="s">
        <v>1129</v>
      </c>
      <c r="F301" s="87" t="s">
        <v>704</v>
      </c>
      <c r="G301" s="88" t="s">
        <v>552</v>
      </c>
      <c r="H301" s="87" t="s">
        <v>27</v>
      </c>
      <c r="I301" s="88" t="s">
        <v>26</v>
      </c>
      <c r="J301" s="88" t="s">
        <v>991</v>
      </c>
      <c r="K301" s="91">
        <v>210404406</v>
      </c>
      <c r="L301" s="91">
        <v>16832352</v>
      </c>
      <c r="M301" s="91">
        <v>0</v>
      </c>
      <c r="N301" s="91"/>
      <c r="O301" s="91">
        <v>227236758</v>
      </c>
      <c r="P301" s="91">
        <v>227236758</v>
      </c>
      <c r="Q301" s="87" t="s">
        <v>706</v>
      </c>
      <c r="R301" s="87" t="s">
        <v>707</v>
      </c>
      <c r="S301" s="88" t="s">
        <v>708</v>
      </c>
      <c r="T301" s="88" t="s">
        <v>709</v>
      </c>
      <c r="U301">
        <f t="shared" si="4"/>
        <v>11</v>
      </c>
    </row>
    <row r="302" spans="1:21" ht="45" x14ac:dyDescent="0.25">
      <c r="A302" s="87" t="s">
        <v>1130</v>
      </c>
      <c r="B302" s="87" t="s">
        <v>701</v>
      </c>
      <c r="C302" s="88" t="s">
        <v>702</v>
      </c>
      <c r="D302" s="89">
        <v>304</v>
      </c>
      <c r="E302" s="90" t="s">
        <v>1131</v>
      </c>
      <c r="F302" s="87" t="s">
        <v>704</v>
      </c>
      <c r="G302" s="88" t="s">
        <v>552</v>
      </c>
      <c r="H302" s="87" t="s">
        <v>27</v>
      </c>
      <c r="I302" s="88" t="s">
        <v>26</v>
      </c>
      <c r="J302" s="88" t="s">
        <v>991</v>
      </c>
      <c r="K302" s="91">
        <v>109557385</v>
      </c>
      <c r="L302" s="91">
        <v>8764591</v>
      </c>
      <c r="M302" s="91">
        <v>0</v>
      </c>
      <c r="N302" s="91"/>
      <c r="O302" s="91">
        <v>118321976</v>
      </c>
      <c r="P302" s="91">
        <v>118321976</v>
      </c>
      <c r="Q302" s="87" t="s">
        <v>706</v>
      </c>
      <c r="R302" s="87" t="s">
        <v>707</v>
      </c>
      <c r="S302" s="88" t="s">
        <v>708</v>
      </c>
      <c r="T302" s="88" t="s">
        <v>709</v>
      </c>
      <c r="U302">
        <f t="shared" si="4"/>
        <v>11</v>
      </c>
    </row>
    <row r="303" spans="1:21" ht="45" x14ac:dyDescent="0.25">
      <c r="A303" s="87" t="s">
        <v>1132</v>
      </c>
      <c r="B303" s="87" t="s">
        <v>701</v>
      </c>
      <c r="C303" s="88" t="s">
        <v>702</v>
      </c>
      <c r="D303" s="89">
        <v>305</v>
      </c>
      <c r="E303" s="90" t="s">
        <v>1131</v>
      </c>
      <c r="F303" s="87" t="s">
        <v>704</v>
      </c>
      <c r="G303" s="88" t="s">
        <v>552</v>
      </c>
      <c r="H303" s="87" t="s">
        <v>27</v>
      </c>
      <c r="I303" s="88" t="s">
        <v>26</v>
      </c>
      <c r="J303" s="88" t="s">
        <v>991</v>
      </c>
      <c r="K303" s="91">
        <v>252867153</v>
      </c>
      <c r="L303" s="91">
        <v>20229372</v>
      </c>
      <c r="M303" s="91">
        <v>0</v>
      </c>
      <c r="N303" s="91"/>
      <c r="O303" s="91">
        <v>273096525</v>
      </c>
      <c r="P303" s="91">
        <v>273096525</v>
      </c>
      <c r="Q303" s="87" t="s">
        <v>706</v>
      </c>
      <c r="R303" s="87" t="s">
        <v>707</v>
      </c>
      <c r="S303" s="88" t="s">
        <v>708</v>
      </c>
      <c r="T303" s="88" t="s">
        <v>709</v>
      </c>
      <c r="U303">
        <f t="shared" si="4"/>
        <v>11</v>
      </c>
    </row>
    <row r="304" spans="1:21" ht="45" x14ac:dyDescent="0.25">
      <c r="A304" s="87">
        <v>103</v>
      </c>
      <c r="B304" s="102" t="s">
        <v>701</v>
      </c>
      <c r="C304" s="103" t="s">
        <v>702</v>
      </c>
      <c r="D304" s="104">
        <v>306</v>
      </c>
      <c r="E304" s="105" t="s">
        <v>1133</v>
      </c>
      <c r="F304" s="102" t="s">
        <v>704</v>
      </c>
      <c r="G304" s="103" t="s">
        <v>552</v>
      </c>
      <c r="H304" s="102" t="s">
        <v>27</v>
      </c>
      <c r="I304" s="103" t="s">
        <v>26</v>
      </c>
      <c r="J304" s="103" t="s">
        <v>991</v>
      </c>
      <c r="K304" s="106">
        <v>207671689</v>
      </c>
      <c r="L304" s="106">
        <v>16613735</v>
      </c>
      <c r="M304" s="106">
        <v>0</v>
      </c>
      <c r="N304" s="106"/>
      <c r="O304" s="106">
        <v>224285424</v>
      </c>
      <c r="P304" s="106">
        <v>224285424</v>
      </c>
      <c r="Q304" s="102" t="s">
        <v>706</v>
      </c>
      <c r="R304" s="102" t="s">
        <v>707</v>
      </c>
      <c r="S304" s="103" t="s">
        <v>708</v>
      </c>
      <c r="T304" s="103" t="s">
        <v>709</v>
      </c>
      <c r="U304">
        <f t="shared" si="4"/>
        <v>12</v>
      </c>
    </row>
    <row r="305" spans="1:21" ht="45" x14ac:dyDescent="0.25">
      <c r="A305" s="87" t="s">
        <v>1134</v>
      </c>
      <c r="B305" s="102" t="s">
        <v>701</v>
      </c>
      <c r="C305" s="103" t="s">
        <v>702</v>
      </c>
      <c r="D305" s="104">
        <v>307</v>
      </c>
      <c r="E305" s="105" t="s">
        <v>1133</v>
      </c>
      <c r="F305" s="102" t="s">
        <v>704</v>
      </c>
      <c r="G305" s="103" t="s">
        <v>552</v>
      </c>
      <c r="H305" s="102" t="s">
        <v>27</v>
      </c>
      <c r="I305" s="103" t="s">
        <v>26</v>
      </c>
      <c r="J305" s="103" t="s">
        <v>991</v>
      </c>
      <c r="K305" s="106">
        <v>228167138</v>
      </c>
      <c r="L305" s="106">
        <v>18253371</v>
      </c>
      <c r="M305" s="106">
        <v>0</v>
      </c>
      <c r="N305" s="106"/>
      <c r="O305" s="106">
        <v>246420509</v>
      </c>
      <c r="P305" s="106">
        <v>246420509</v>
      </c>
      <c r="Q305" s="102" t="s">
        <v>706</v>
      </c>
      <c r="R305" s="102" t="s">
        <v>707</v>
      </c>
      <c r="S305" s="103" t="s">
        <v>708</v>
      </c>
      <c r="T305" s="103" t="s">
        <v>709</v>
      </c>
      <c r="U305">
        <f t="shared" si="4"/>
        <v>12</v>
      </c>
    </row>
    <row r="306" spans="1:21" ht="45" x14ac:dyDescent="0.25">
      <c r="A306" s="87" t="s">
        <v>1135</v>
      </c>
      <c r="B306" s="102" t="s">
        <v>701</v>
      </c>
      <c r="C306" s="103" t="s">
        <v>702</v>
      </c>
      <c r="D306" s="104">
        <v>308</v>
      </c>
      <c r="E306" s="105" t="s">
        <v>1136</v>
      </c>
      <c r="F306" s="102" t="s">
        <v>704</v>
      </c>
      <c r="G306" s="103" t="s">
        <v>552</v>
      </c>
      <c r="H306" s="102" t="s">
        <v>27</v>
      </c>
      <c r="I306" s="103" t="s">
        <v>26</v>
      </c>
      <c r="J306" s="103" t="s">
        <v>991</v>
      </c>
      <c r="K306" s="106">
        <v>101112715</v>
      </c>
      <c r="L306" s="106">
        <v>8089017</v>
      </c>
      <c r="M306" s="106">
        <v>0</v>
      </c>
      <c r="N306" s="106"/>
      <c r="O306" s="106">
        <v>109201732</v>
      </c>
      <c r="P306" s="106">
        <v>109201732</v>
      </c>
      <c r="Q306" s="102" t="s">
        <v>706</v>
      </c>
      <c r="R306" s="102" t="s">
        <v>707</v>
      </c>
      <c r="S306" s="103" t="s">
        <v>708</v>
      </c>
      <c r="T306" s="103" t="s">
        <v>709</v>
      </c>
      <c r="U306">
        <f t="shared" si="4"/>
        <v>12</v>
      </c>
    </row>
    <row r="307" spans="1:21" ht="45" x14ac:dyDescent="0.25">
      <c r="A307" s="87">
        <v>104</v>
      </c>
      <c r="B307" s="102" t="s">
        <v>701</v>
      </c>
      <c r="C307" s="103" t="s">
        <v>702</v>
      </c>
      <c r="D307" s="104">
        <v>309</v>
      </c>
      <c r="E307" s="105" t="s">
        <v>1136</v>
      </c>
      <c r="F307" s="102" t="s">
        <v>704</v>
      </c>
      <c r="G307" s="103" t="s">
        <v>552</v>
      </c>
      <c r="H307" s="102" t="s">
        <v>27</v>
      </c>
      <c r="I307" s="103" t="s">
        <v>26</v>
      </c>
      <c r="J307" s="103" t="s">
        <v>991</v>
      </c>
      <c r="K307" s="106">
        <v>192059756</v>
      </c>
      <c r="L307" s="106">
        <v>15364780</v>
      </c>
      <c r="M307" s="106">
        <v>0</v>
      </c>
      <c r="N307" s="106"/>
      <c r="O307" s="106">
        <v>207424536</v>
      </c>
      <c r="P307" s="106">
        <v>207424536</v>
      </c>
      <c r="Q307" s="102" t="s">
        <v>706</v>
      </c>
      <c r="R307" s="102" t="s">
        <v>707</v>
      </c>
      <c r="S307" s="103" t="s">
        <v>708</v>
      </c>
      <c r="T307" s="103" t="s">
        <v>709</v>
      </c>
      <c r="U307">
        <f t="shared" si="4"/>
        <v>12</v>
      </c>
    </row>
    <row r="308" spans="1:21" ht="45" x14ac:dyDescent="0.25">
      <c r="A308" s="87" t="s">
        <v>1137</v>
      </c>
      <c r="B308" s="102" t="s">
        <v>701</v>
      </c>
      <c r="C308" s="103" t="s">
        <v>702</v>
      </c>
      <c r="D308" s="104">
        <v>310</v>
      </c>
      <c r="E308" s="105" t="s">
        <v>1138</v>
      </c>
      <c r="F308" s="102" t="s">
        <v>704</v>
      </c>
      <c r="G308" s="103" t="s">
        <v>552</v>
      </c>
      <c r="H308" s="102" t="s">
        <v>27</v>
      </c>
      <c r="I308" s="103" t="s">
        <v>26</v>
      </c>
      <c r="J308" s="103" t="s">
        <v>991</v>
      </c>
      <c r="K308" s="106">
        <v>106586551</v>
      </c>
      <c r="L308" s="106">
        <v>8526924</v>
      </c>
      <c r="M308" s="106">
        <v>0</v>
      </c>
      <c r="N308" s="106"/>
      <c r="O308" s="106">
        <v>115113475</v>
      </c>
      <c r="P308" s="106">
        <v>115113475</v>
      </c>
      <c r="Q308" s="102" t="s">
        <v>706</v>
      </c>
      <c r="R308" s="102" t="s">
        <v>707</v>
      </c>
      <c r="S308" s="103" t="s">
        <v>708</v>
      </c>
      <c r="T308" s="103" t="s">
        <v>709</v>
      </c>
      <c r="U308">
        <f t="shared" si="4"/>
        <v>12</v>
      </c>
    </row>
    <row r="309" spans="1:21" ht="45" x14ac:dyDescent="0.25">
      <c r="A309" s="87" t="s">
        <v>1139</v>
      </c>
      <c r="B309" s="102" t="s">
        <v>701</v>
      </c>
      <c r="C309" s="103" t="s">
        <v>702</v>
      </c>
      <c r="D309" s="104">
        <v>311</v>
      </c>
      <c r="E309" s="105" t="s">
        <v>1138</v>
      </c>
      <c r="F309" s="102" t="s">
        <v>704</v>
      </c>
      <c r="G309" s="103" t="s">
        <v>552</v>
      </c>
      <c r="H309" s="102" t="s">
        <v>27</v>
      </c>
      <c r="I309" s="103" t="s">
        <v>26</v>
      </c>
      <c r="J309" s="103" t="s">
        <v>991</v>
      </c>
      <c r="K309" s="106">
        <v>212130262</v>
      </c>
      <c r="L309" s="106">
        <v>16970421</v>
      </c>
      <c r="M309" s="106">
        <v>0</v>
      </c>
      <c r="N309" s="106"/>
      <c r="O309" s="106">
        <v>229100683</v>
      </c>
      <c r="P309" s="106">
        <v>229100683</v>
      </c>
      <c r="Q309" s="102" t="s">
        <v>706</v>
      </c>
      <c r="R309" s="102" t="s">
        <v>707</v>
      </c>
      <c r="S309" s="103" t="s">
        <v>708</v>
      </c>
      <c r="T309" s="103" t="s">
        <v>709</v>
      </c>
      <c r="U309">
        <f t="shared" si="4"/>
        <v>12</v>
      </c>
    </row>
    <row r="310" spans="1:21" ht="45" x14ac:dyDescent="0.25">
      <c r="A310" s="87">
        <v>105</v>
      </c>
      <c r="B310" s="102" t="s">
        <v>701</v>
      </c>
      <c r="C310" s="103" t="s">
        <v>702</v>
      </c>
      <c r="D310" s="104">
        <v>312</v>
      </c>
      <c r="E310" s="105" t="s">
        <v>1140</v>
      </c>
      <c r="F310" s="102" t="s">
        <v>704</v>
      </c>
      <c r="G310" s="103" t="s">
        <v>552</v>
      </c>
      <c r="H310" s="102" t="s">
        <v>27</v>
      </c>
      <c r="I310" s="103" t="s">
        <v>26</v>
      </c>
      <c r="J310" s="103" t="s">
        <v>991</v>
      </c>
      <c r="K310" s="106">
        <v>98992641</v>
      </c>
      <c r="L310" s="106">
        <v>7919411</v>
      </c>
      <c r="M310" s="106">
        <v>0</v>
      </c>
      <c r="N310" s="106"/>
      <c r="O310" s="106">
        <v>106912052</v>
      </c>
      <c r="P310" s="106">
        <v>106912052</v>
      </c>
      <c r="Q310" s="102" t="s">
        <v>706</v>
      </c>
      <c r="R310" s="102" t="s">
        <v>707</v>
      </c>
      <c r="S310" s="103" t="s">
        <v>708</v>
      </c>
      <c r="T310" s="103" t="s">
        <v>709</v>
      </c>
      <c r="U310">
        <f t="shared" si="4"/>
        <v>12</v>
      </c>
    </row>
    <row r="311" spans="1:21" ht="45" x14ac:dyDescent="0.25">
      <c r="A311" s="87" t="s">
        <v>1141</v>
      </c>
      <c r="B311" s="102" t="s">
        <v>701</v>
      </c>
      <c r="C311" s="103" t="s">
        <v>702</v>
      </c>
      <c r="D311" s="104">
        <v>313</v>
      </c>
      <c r="E311" s="105" t="s">
        <v>1142</v>
      </c>
      <c r="F311" s="102" t="s">
        <v>704</v>
      </c>
      <c r="G311" s="103" t="s">
        <v>552</v>
      </c>
      <c r="H311" s="102" t="s">
        <v>27</v>
      </c>
      <c r="I311" s="103" t="s">
        <v>26</v>
      </c>
      <c r="J311" s="103" t="s">
        <v>991</v>
      </c>
      <c r="K311" s="106">
        <v>102607522</v>
      </c>
      <c r="L311" s="106">
        <v>8208602</v>
      </c>
      <c r="M311" s="106">
        <v>0</v>
      </c>
      <c r="N311" s="106"/>
      <c r="O311" s="106">
        <v>110816124</v>
      </c>
      <c r="P311" s="106">
        <v>110816124</v>
      </c>
      <c r="Q311" s="102" t="s">
        <v>706</v>
      </c>
      <c r="R311" s="102" t="s">
        <v>707</v>
      </c>
      <c r="S311" s="103" t="s">
        <v>708</v>
      </c>
      <c r="T311" s="103" t="s">
        <v>709</v>
      </c>
      <c r="U311">
        <f t="shared" si="4"/>
        <v>12</v>
      </c>
    </row>
    <row r="312" spans="1:21" ht="45" x14ac:dyDescent="0.25">
      <c r="A312" s="87" t="s">
        <v>1143</v>
      </c>
      <c r="B312" s="102" t="s">
        <v>701</v>
      </c>
      <c r="C312" s="103" t="s">
        <v>702</v>
      </c>
      <c r="D312" s="104">
        <v>314</v>
      </c>
      <c r="E312" s="105" t="s">
        <v>1142</v>
      </c>
      <c r="F312" s="102" t="s">
        <v>704</v>
      </c>
      <c r="G312" s="103" t="s">
        <v>552</v>
      </c>
      <c r="H312" s="102" t="s">
        <v>27</v>
      </c>
      <c r="I312" s="103" t="s">
        <v>26</v>
      </c>
      <c r="J312" s="103" t="s">
        <v>991</v>
      </c>
      <c r="K312" s="106">
        <v>250376796</v>
      </c>
      <c r="L312" s="106">
        <v>20030144</v>
      </c>
      <c r="M312" s="106">
        <v>0</v>
      </c>
      <c r="N312" s="106"/>
      <c r="O312" s="106">
        <v>270406940</v>
      </c>
      <c r="P312" s="106">
        <v>270406940</v>
      </c>
      <c r="Q312" s="102" t="s">
        <v>706</v>
      </c>
      <c r="R312" s="102" t="s">
        <v>707</v>
      </c>
      <c r="S312" s="103" t="s">
        <v>708</v>
      </c>
      <c r="T312" s="103" t="s">
        <v>709</v>
      </c>
      <c r="U312">
        <f t="shared" si="4"/>
        <v>12</v>
      </c>
    </row>
    <row r="313" spans="1:21" ht="45" x14ac:dyDescent="0.25">
      <c r="A313" s="87">
        <v>106</v>
      </c>
      <c r="B313" s="102" t="s">
        <v>701</v>
      </c>
      <c r="C313" s="103" t="s">
        <v>702</v>
      </c>
      <c r="D313" s="104">
        <v>315</v>
      </c>
      <c r="E313" s="105" t="s">
        <v>1144</v>
      </c>
      <c r="F313" s="102" t="s">
        <v>704</v>
      </c>
      <c r="G313" s="103" t="s">
        <v>552</v>
      </c>
      <c r="H313" s="102" t="s">
        <v>27</v>
      </c>
      <c r="I313" s="103" t="s">
        <v>26</v>
      </c>
      <c r="J313" s="103" t="s">
        <v>991</v>
      </c>
      <c r="K313" s="106">
        <v>110816942</v>
      </c>
      <c r="L313" s="106">
        <v>8865355</v>
      </c>
      <c r="M313" s="106">
        <v>0</v>
      </c>
      <c r="N313" s="106"/>
      <c r="O313" s="106">
        <v>119682297</v>
      </c>
      <c r="P313" s="106">
        <v>119682297</v>
      </c>
      <c r="Q313" s="102" t="s">
        <v>706</v>
      </c>
      <c r="R313" s="102" t="s">
        <v>707</v>
      </c>
      <c r="S313" s="103" t="s">
        <v>708</v>
      </c>
      <c r="T313" s="103" t="s">
        <v>709</v>
      </c>
      <c r="U313">
        <f t="shared" si="4"/>
        <v>12</v>
      </c>
    </row>
    <row r="314" spans="1:21" ht="45" x14ac:dyDescent="0.25">
      <c r="A314" s="87" t="s">
        <v>1145</v>
      </c>
      <c r="B314" s="102" t="s">
        <v>701</v>
      </c>
      <c r="C314" s="103" t="s">
        <v>702</v>
      </c>
      <c r="D314" s="104">
        <v>316</v>
      </c>
      <c r="E314" s="105" t="s">
        <v>1144</v>
      </c>
      <c r="F314" s="102" t="s">
        <v>704</v>
      </c>
      <c r="G314" s="103" t="s">
        <v>552</v>
      </c>
      <c r="H314" s="102" t="s">
        <v>27</v>
      </c>
      <c r="I314" s="103" t="s">
        <v>26</v>
      </c>
      <c r="J314" s="103" t="s">
        <v>991</v>
      </c>
      <c r="K314" s="106">
        <v>255485564</v>
      </c>
      <c r="L314" s="106">
        <v>20438845</v>
      </c>
      <c r="M314" s="106">
        <v>0</v>
      </c>
      <c r="N314" s="106"/>
      <c r="O314" s="106">
        <v>275924409</v>
      </c>
      <c r="P314" s="106">
        <v>275924409</v>
      </c>
      <c r="Q314" s="102" t="s">
        <v>706</v>
      </c>
      <c r="R314" s="102" t="s">
        <v>707</v>
      </c>
      <c r="S314" s="103" t="s">
        <v>708</v>
      </c>
      <c r="T314" s="103" t="s">
        <v>709</v>
      </c>
      <c r="U314">
        <f t="shared" si="4"/>
        <v>12</v>
      </c>
    </row>
    <row r="315" spans="1:21" ht="45" x14ac:dyDescent="0.25">
      <c r="A315" s="87" t="s">
        <v>1146</v>
      </c>
      <c r="B315" s="102" t="s">
        <v>701</v>
      </c>
      <c r="C315" s="103" t="s">
        <v>702</v>
      </c>
      <c r="D315" s="104">
        <v>317</v>
      </c>
      <c r="E315" s="105" t="s">
        <v>1147</v>
      </c>
      <c r="F315" s="102" t="s">
        <v>704</v>
      </c>
      <c r="G315" s="103" t="s">
        <v>552</v>
      </c>
      <c r="H315" s="102" t="s">
        <v>27</v>
      </c>
      <c r="I315" s="103" t="s">
        <v>26</v>
      </c>
      <c r="J315" s="103" t="s">
        <v>991</v>
      </c>
      <c r="K315" s="106">
        <v>169765782</v>
      </c>
      <c r="L315" s="106">
        <v>13581263</v>
      </c>
      <c r="M315" s="106">
        <v>0</v>
      </c>
      <c r="N315" s="106"/>
      <c r="O315" s="106">
        <v>183347045</v>
      </c>
      <c r="P315" s="106">
        <v>183347045</v>
      </c>
      <c r="Q315" s="102" t="s">
        <v>706</v>
      </c>
      <c r="R315" s="102" t="s">
        <v>707</v>
      </c>
      <c r="S315" s="103" t="s">
        <v>708</v>
      </c>
      <c r="T315" s="103" t="s">
        <v>709</v>
      </c>
      <c r="U315">
        <f t="shared" si="4"/>
        <v>12</v>
      </c>
    </row>
    <row r="316" spans="1:21" ht="45" x14ac:dyDescent="0.25">
      <c r="A316" s="87">
        <v>107</v>
      </c>
      <c r="B316" s="102" t="s">
        <v>701</v>
      </c>
      <c r="C316" s="103" t="s">
        <v>702</v>
      </c>
      <c r="D316" s="104">
        <v>318</v>
      </c>
      <c r="E316" s="105" t="s">
        <v>1148</v>
      </c>
      <c r="F316" s="102" t="s">
        <v>704</v>
      </c>
      <c r="G316" s="103" t="s">
        <v>552</v>
      </c>
      <c r="H316" s="102" t="s">
        <v>27</v>
      </c>
      <c r="I316" s="103" t="s">
        <v>26</v>
      </c>
      <c r="J316" s="103" t="s">
        <v>991</v>
      </c>
      <c r="K316" s="106">
        <v>375657204</v>
      </c>
      <c r="L316" s="106">
        <v>30052576</v>
      </c>
      <c r="M316" s="106">
        <v>0</v>
      </c>
      <c r="N316" s="106"/>
      <c r="O316" s="106">
        <v>405709780</v>
      </c>
      <c r="P316" s="106">
        <v>405709780</v>
      </c>
      <c r="Q316" s="102" t="s">
        <v>706</v>
      </c>
      <c r="R316" s="102" t="s">
        <v>707</v>
      </c>
      <c r="S316" s="103" t="s">
        <v>708</v>
      </c>
      <c r="T316" s="103" t="s">
        <v>709</v>
      </c>
      <c r="U316">
        <f t="shared" si="4"/>
        <v>12</v>
      </c>
    </row>
    <row r="317" spans="1:21" ht="45" x14ac:dyDescent="0.25">
      <c r="A317" s="87" t="s">
        <v>1149</v>
      </c>
      <c r="B317" s="102" t="s">
        <v>701</v>
      </c>
      <c r="C317" s="103" t="s">
        <v>702</v>
      </c>
      <c r="D317" s="104">
        <v>319</v>
      </c>
      <c r="E317" s="105" t="s">
        <v>1148</v>
      </c>
      <c r="F317" s="102" t="s">
        <v>704</v>
      </c>
      <c r="G317" s="103" t="s">
        <v>552</v>
      </c>
      <c r="H317" s="102" t="s">
        <v>27</v>
      </c>
      <c r="I317" s="103" t="s">
        <v>26</v>
      </c>
      <c r="J317" s="103" t="s">
        <v>991</v>
      </c>
      <c r="K317" s="106">
        <v>119163219</v>
      </c>
      <c r="L317" s="106">
        <v>9533058</v>
      </c>
      <c r="M317" s="106">
        <v>0</v>
      </c>
      <c r="N317" s="106"/>
      <c r="O317" s="106">
        <v>128696277</v>
      </c>
      <c r="P317" s="106">
        <v>128696277</v>
      </c>
      <c r="Q317" s="102" t="s">
        <v>706</v>
      </c>
      <c r="R317" s="102" t="s">
        <v>707</v>
      </c>
      <c r="S317" s="103" t="s">
        <v>708</v>
      </c>
      <c r="T317" s="103" t="s">
        <v>709</v>
      </c>
      <c r="U317">
        <f t="shared" si="4"/>
        <v>12</v>
      </c>
    </row>
    <row r="318" spans="1:21" ht="45" x14ac:dyDescent="0.25">
      <c r="A318" s="87" t="s">
        <v>1150</v>
      </c>
      <c r="B318" s="102" t="s">
        <v>701</v>
      </c>
      <c r="C318" s="103" t="s">
        <v>702</v>
      </c>
      <c r="D318" s="104">
        <v>320</v>
      </c>
      <c r="E318" s="105" t="s">
        <v>1151</v>
      </c>
      <c r="F318" s="102" t="s">
        <v>704</v>
      </c>
      <c r="G318" s="103" t="s">
        <v>552</v>
      </c>
      <c r="H318" s="102" t="s">
        <v>27</v>
      </c>
      <c r="I318" s="103" t="s">
        <v>26</v>
      </c>
      <c r="J318" s="103" t="s">
        <v>991</v>
      </c>
      <c r="K318" s="106">
        <v>106064669</v>
      </c>
      <c r="L318" s="106">
        <v>8485174</v>
      </c>
      <c r="M318" s="106">
        <v>0</v>
      </c>
      <c r="N318" s="106"/>
      <c r="O318" s="106">
        <v>114549843</v>
      </c>
      <c r="P318" s="106">
        <v>114549843</v>
      </c>
      <c r="Q318" s="102" t="s">
        <v>706</v>
      </c>
      <c r="R318" s="102" t="s">
        <v>707</v>
      </c>
      <c r="S318" s="103" t="s">
        <v>708</v>
      </c>
      <c r="T318" s="103" t="s">
        <v>709</v>
      </c>
      <c r="U318">
        <f t="shared" si="4"/>
        <v>12</v>
      </c>
    </row>
    <row r="319" spans="1:21" ht="45" x14ac:dyDescent="0.25">
      <c r="A319" s="87">
        <v>108</v>
      </c>
      <c r="B319" s="102" t="s">
        <v>701</v>
      </c>
      <c r="C319" s="103" t="s">
        <v>702</v>
      </c>
      <c r="D319" s="104">
        <v>321</v>
      </c>
      <c r="E319" s="105" t="s">
        <v>1151</v>
      </c>
      <c r="F319" s="102" t="s">
        <v>704</v>
      </c>
      <c r="G319" s="103" t="s">
        <v>552</v>
      </c>
      <c r="H319" s="102" t="s">
        <v>27</v>
      </c>
      <c r="I319" s="103" t="s">
        <v>26</v>
      </c>
      <c r="J319" s="103" t="s">
        <v>991</v>
      </c>
      <c r="K319" s="106">
        <v>192361844</v>
      </c>
      <c r="L319" s="106">
        <v>15388948</v>
      </c>
      <c r="M319" s="106">
        <v>0</v>
      </c>
      <c r="N319" s="106"/>
      <c r="O319" s="106">
        <v>207750792</v>
      </c>
      <c r="P319" s="106">
        <v>207750792</v>
      </c>
      <c r="Q319" s="102" t="s">
        <v>706</v>
      </c>
      <c r="R319" s="102" t="s">
        <v>707</v>
      </c>
      <c r="S319" s="103" t="s">
        <v>708</v>
      </c>
      <c r="T319" s="103" t="s">
        <v>709</v>
      </c>
      <c r="U319">
        <f t="shared" si="4"/>
        <v>12</v>
      </c>
    </row>
    <row r="320" spans="1:21" ht="45" x14ac:dyDescent="0.25">
      <c r="A320" s="87" t="s">
        <v>1152</v>
      </c>
      <c r="B320" s="102" t="s">
        <v>701</v>
      </c>
      <c r="C320" s="103" t="s">
        <v>702</v>
      </c>
      <c r="D320" s="104">
        <v>322</v>
      </c>
      <c r="E320" s="105" t="s">
        <v>1153</v>
      </c>
      <c r="F320" s="102" t="s">
        <v>704</v>
      </c>
      <c r="G320" s="103" t="s">
        <v>552</v>
      </c>
      <c r="H320" s="102" t="s">
        <v>27</v>
      </c>
      <c r="I320" s="103" t="s">
        <v>26</v>
      </c>
      <c r="J320" s="103" t="s">
        <v>991</v>
      </c>
      <c r="K320" s="106">
        <v>107438084</v>
      </c>
      <c r="L320" s="106">
        <v>8595047</v>
      </c>
      <c r="M320" s="106">
        <v>0</v>
      </c>
      <c r="N320" s="106"/>
      <c r="O320" s="106">
        <v>116033131</v>
      </c>
      <c r="P320" s="106">
        <v>116033131</v>
      </c>
      <c r="Q320" s="102" t="s">
        <v>706</v>
      </c>
      <c r="R320" s="102" t="s">
        <v>707</v>
      </c>
      <c r="S320" s="103" t="s">
        <v>708</v>
      </c>
      <c r="T320" s="103" t="s">
        <v>709</v>
      </c>
      <c r="U320">
        <f t="shared" si="4"/>
        <v>12</v>
      </c>
    </row>
    <row r="321" spans="1:21" ht="45" x14ac:dyDescent="0.25">
      <c r="A321" s="87" t="s">
        <v>1154</v>
      </c>
      <c r="B321" s="102" t="s">
        <v>701</v>
      </c>
      <c r="C321" s="103" t="s">
        <v>702</v>
      </c>
      <c r="D321" s="104">
        <v>323</v>
      </c>
      <c r="E321" s="105" t="s">
        <v>1155</v>
      </c>
      <c r="F321" s="102" t="s">
        <v>704</v>
      </c>
      <c r="G321" s="103" t="s">
        <v>552</v>
      </c>
      <c r="H321" s="102" t="s">
        <v>27</v>
      </c>
      <c r="I321" s="103" t="s">
        <v>26</v>
      </c>
      <c r="J321" s="103" t="s">
        <v>991</v>
      </c>
      <c r="K321" s="106">
        <v>119339567</v>
      </c>
      <c r="L321" s="106">
        <v>9547165</v>
      </c>
      <c r="M321" s="106">
        <v>0</v>
      </c>
      <c r="N321" s="106"/>
      <c r="O321" s="106">
        <v>128886732</v>
      </c>
      <c r="P321" s="106">
        <v>128886732</v>
      </c>
      <c r="Q321" s="102" t="s">
        <v>706</v>
      </c>
      <c r="R321" s="102" t="s">
        <v>707</v>
      </c>
      <c r="S321" s="103" t="s">
        <v>708</v>
      </c>
      <c r="T321" s="103" t="s">
        <v>709</v>
      </c>
      <c r="U321">
        <f t="shared" si="4"/>
        <v>12</v>
      </c>
    </row>
    <row r="322" spans="1:21" ht="45" x14ac:dyDescent="0.25">
      <c r="A322" s="87">
        <v>109</v>
      </c>
      <c r="B322" s="102" t="s">
        <v>701</v>
      </c>
      <c r="C322" s="103" t="s">
        <v>702</v>
      </c>
      <c r="D322" s="104">
        <v>324</v>
      </c>
      <c r="E322" s="105" t="s">
        <v>1155</v>
      </c>
      <c r="F322" s="102" t="s">
        <v>704</v>
      </c>
      <c r="G322" s="103" t="s">
        <v>552</v>
      </c>
      <c r="H322" s="102" t="s">
        <v>27</v>
      </c>
      <c r="I322" s="103" t="s">
        <v>26</v>
      </c>
      <c r="J322" s="103" t="s">
        <v>991</v>
      </c>
      <c r="K322" s="106">
        <v>224748617</v>
      </c>
      <c r="L322" s="106">
        <v>17979889</v>
      </c>
      <c r="M322" s="106">
        <v>0</v>
      </c>
      <c r="N322" s="106"/>
      <c r="O322" s="106">
        <v>242728506</v>
      </c>
      <c r="P322" s="106">
        <v>242728506</v>
      </c>
      <c r="Q322" s="102" t="s">
        <v>706</v>
      </c>
      <c r="R322" s="102" t="s">
        <v>707</v>
      </c>
      <c r="S322" s="103" t="s">
        <v>708</v>
      </c>
      <c r="T322" s="103" t="s">
        <v>709</v>
      </c>
      <c r="U322">
        <f t="shared" si="4"/>
        <v>12</v>
      </c>
    </row>
    <row r="323" spans="1:21" ht="45" x14ac:dyDescent="0.25">
      <c r="A323" s="87" t="s">
        <v>1156</v>
      </c>
      <c r="B323" s="102" t="s">
        <v>701</v>
      </c>
      <c r="C323" s="103" t="s">
        <v>702</v>
      </c>
      <c r="D323" s="104">
        <v>325</v>
      </c>
      <c r="E323" s="105" t="s">
        <v>1157</v>
      </c>
      <c r="F323" s="102" t="s">
        <v>704</v>
      </c>
      <c r="G323" s="103" t="s">
        <v>552</v>
      </c>
      <c r="H323" s="102" t="s">
        <v>27</v>
      </c>
      <c r="I323" s="103" t="s">
        <v>26</v>
      </c>
      <c r="J323" s="103" t="s">
        <v>991</v>
      </c>
      <c r="K323" s="106">
        <v>117184124</v>
      </c>
      <c r="L323" s="106">
        <v>9374730</v>
      </c>
      <c r="M323" s="106">
        <v>0</v>
      </c>
      <c r="N323" s="106"/>
      <c r="O323" s="106">
        <v>126558854</v>
      </c>
      <c r="P323" s="106">
        <v>126558854</v>
      </c>
      <c r="Q323" s="102" t="s">
        <v>706</v>
      </c>
      <c r="R323" s="102" t="s">
        <v>707</v>
      </c>
      <c r="S323" s="103" t="s">
        <v>708</v>
      </c>
      <c r="T323" s="103" t="s">
        <v>709</v>
      </c>
      <c r="U323">
        <f t="shared" ref="U323:U353" si="5">MONTH(E323)</f>
        <v>12</v>
      </c>
    </row>
    <row r="324" spans="1:21" ht="45" x14ac:dyDescent="0.25">
      <c r="A324" s="87" t="s">
        <v>1158</v>
      </c>
      <c r="B324" s="102" t="s">
        <v>701</v>
      </c>
      <c r="C324" s="103" t="s">
        <v>702</v>
      </c>
      <c r="D324" s="104">
        <v>326</v>
      </c>
      <c r="E324" s="105" t="s">
        <v>1157</v>
      </c>
      <c r="F324" s="102" t="s">
        <v>704</v>
      </c>
      <c r="G324" s="103" t="s">
        <v>552</v>
      </c>
      <c r="H324" s="102" t="s">
        <v>27</v>
      </c>
      <c r="I324" s="103" t="s">
        <v>26</v>
      </c>
      <c r="J324" s="103" t="s">
        <v>991</v>
      </c>
      <c r="K324" s="106">
        <v>250455552</v>
      </c>
      <c r="L324" s="106">
        <v>20036444</v>
      </c>
      <c r="M324" s="106">
        <v>0</v>
      </c>
      <c r="N324" s="106"/>
      <c r="O324" s="106">
        <v>270491996</v>
      </c>
      <c r="P324" s="106">
        <v>270491996</v>
      </c>
      <c r="Q324" s="102" t="s">
        <v>706</v>
      </c>
      <c r="R324" s="102" t="s">
        <v>707</v>
      </c>
      <c r="S324" s="103" t="s">
        <v>708</v>
      </c>
      <c r="T324" s="103" t="s">
        <v>709</v>
      </c>
      <c r="U324">
        <f t="shared" si="5"/>
        <v>12</v>
      </c>
    </row>
    <row r="325" spans="1:21" s="64" customFormat="1" ht="45" x14ac:dyDescent="0.25">
      <c r="A325" s="97">
        <v>110</v>
      </c>
      <c r="B325" s="107" t="s">
        <v>701</v>
      </c>
      <c r="C325" s="108" t="s">
        <v>702</v>
      </c>
      <c r="D325" s="109">
        <v>327</v>
      </c>
      <c r="E325" s="110" t="s">
        <v>1159</v>
      </c>
      <c r="F325" s="107" t="s">
        <v>704</v>
      </c>
      <c r="G325" s="108" t="s">
        <v>552</v>
      </c>
      <c r="H325" s="107" t="s">
        <v>27</v>
      </c>
      <c r="I325" s="108" t="s">
        <v>26</v>
      </c>
      <c r="J325" s="108" t="s">
        <v>991</v>
      </c>
      <c r="K325" s="111">
        <v>99581182</v>
      </c>
      <c r="L325" s="111">
        <v>7966495</v>
      </c>
      <c r="M325" s="111">
        <v>0</v>
      </c>
      <c r="N325" s="111"/>
      <c r="O325" s="111"/>
      <c r="P325" s="111">
        <v>107547677</v>
      </c>
      <c r="Q325" s="107" t="s">
        <v>706</v>
      </c>
      <c r="R325" s="107" t="s">
        <v>707</v>
      </c>
      <c r="S325" s="108" t="s">
        <v>945</v>
      </c>
      <c r="T325" s="108" t="s">
        <v>709</v>
      </c>
      <c r="U325">
        <f t="shared" si="5"/>
        <v>12</v>
      </c>
    </row>
    <row r="326" spans="1:21" ht="45" x14ac:dyDescent="0.25">
      <c r="A326" s="87" t="s">
        <v>1160</v>
      </c>
      <c r="B326" s="102" t="s">
        <v>701</v>
      </c>
      <c r="C326" s="103" t="s">
        <v>702</v>
      </c>
      <c r="D326" s="104">
        <v>328</v>
      </c>
      <c r="E326" s="105" t="s">
        <v>1159</v>
      </c>
      <c r="F326" s="102" t="s">
        <v>704</v>
      </c>
      <c r="G326" s="103" t="s">
        <v>552</v>
      </c>
      <c r="H326" s="102" t="s">
        <v>27</v>
      </c>
      <c r="I326" s="103" t="s">
        <v>26</v>
      </c>
      <c r="J326" s="103" t="s">
        <v>991</v>
      </c>
      <c r="K326" s="106">
        <v>245203520</v>
      </c>
      <c r="L326" s="106">
        <v>19616282</v>
      </c>
      <c r="M326" s="106">
        <v>0</v>
      </c>
      <c r="N326" s="106"/>
      <c r="O326" s="106">
        <v>264819802</v>
      </c>
      <c r="P326" s="106">
        <v>264819802</v>
      </c>
      <c r="Q326" s="102" t="s">
        <v>706</v>
      </c>
      <c r="R326" s="102" t="s">
        <v>707</v>
      </c>
      <c r="S326" s="103" t="s">
        <v>708</v>
      </c>
      <c r="T326" s="103" t="s">
        <v>709</v>
      </c>
      <c r="U326">
        <f t="shared" si="5"/>
        <v>12</v>
      </c>
    </row>
    <row r="327" spans="1:21" ht="45" x14ac:dyDescent="0.25">
      <c r="A327" s="87" t="s">
        <v>1161</v>
      </c>
      <c r="B327" s="102" t="s">
        <v>701</v>
      </c>
      <c r="C327" s="103" t="s">
        <v>702</v>
      </c>
      <c r="D327" s="104">
        <v>329</v>
      </c>
      <c r="E327" s="105" t="s">
        <v>1162</v>
      </c>
      <c r="F327" s="102" t="s">
        <v>704</v>
      </c>
      <c r="G327" s="103" t="s">
        <v>552</v>
      </c>
      <c r="H327" s="102" t="s">
        <v>27</v>
      </c>
      <c r="I327" s="103" t="s">
        <v>26</v>
      </c>
      <c r="J327" s="103" t="s">
        <v>991</v>
      </c>
      <c r="K327" s="106">
        <v>85491732</v>
      </c>
      <c r="L327" s="106">
        <v>6839339</v>
      </c>
      <c r="M327" s="106">
        <v>0</v>
      </c>
      <c r="N327" s="106"/>
      <c r="O327" s="106">
        <v>92331071</v>
      </c>
      <c r="P327" s="106">
        <v>92331071</v>
      </c>
      <c r="Q327" s="102" t="s">
        <v>706</v>
      </c>
      <c r="R327" s="102" t="s">
        <v>707</v>
      </c>
      <c r="S327" s="103" t="s">
        <v>708</v>
      </c>
      <c r="T327" s="103" t="s">
        <v>709</v>
      </c>
      <c r="U327">
        <f t="shared" si="5"/>
        <v>12</v>
      </c>
    </row>
    <row r="328" spans="1:21" ht="45" x14ac:dyDescent="0.25">
      <c r="A328" s="87">
        <v>111</v>
      </c>
      <c r="B328" s="102" t="s">
        <v>701</v>
      </c>
      <c r="C328" s="103" t="s">
        <v>702</v>
      </c>
      <c r="D328" s="104">
        <v>330</v>
      </c>
      <c r="E328" s="105" t="s">
        <v>1162</v>
      </c>
      <c r="F328" s="102" t="s">
        <v>704</v>
      </c>
      <c r="G328" s="103" t="s">
        <v>552</v>
      </c>
      <c r="H328" s="102" t="s">
        <v>27</v>
      </c>
      <c r="I328" s="103" t="s">
        <v>26</v>
      </c>
      <c r="J328" s="103" t="s">
        <v>991</v>
      </c>
      <c r="K328" s="106">
        <v>309004548</v>
      </c>
      <c r="L328" s="106">
        <v>24720364</v>
      </c>
      <c r="M328" s="106">
        <v>0</v>
      </c>
      <c r="N328" s="106"/>
      <c r="O328" s="106">
        <v>333724912</v>
      </c>
      <c r="P328" s="106">
        <v>333724912</v>
      </c>
      <c r="Q328" s="102" t="s">
        <v>706</v>
      </c>
      <c r="R328" s="102" t="s">
        <v>707</v>
      </c>
      <c r="S328" s="103" t="s">
        <v>708</v>
      </c>
      <c r="T328" s="103" t="s">
        <v>709</v>
      </c>
      <c r="U328">
        <f t="shared" si="5"/>
        <v>12</v>
      </c>
    </row>
    <row r="329" spans="1:21" ht="45" x14ac:dyDescent="0.25">
      <c r="A329" s="87" t="s">
        <v>1163</v>
      </c>
      <c r="B329" s="102" t="s">
        <v>701</v>
      </c>
      <c r="C329" s="103" t="s">
        <v>702</v>
      </c>
      <c r="D329" s="104">
        <v>331</v>
      </c>
      <c r="E329" s="105" t="s">
        <v>1162</v>
      </c>
      <c r="F329" s="102" t="s">
        <v>704</v>
      </c>
      <c r="G329" s="103" t="s">
        <v>552</v>
      </c>
      <c r="H329" s="102" t="s">
        <v>27</v>
      </c>
      <c r="I329" s="103" t="s">
        <v>26</v>
      </c>
      <c r="J329" s="103" t="s">
        <v>991</v>
      </c>
      <c r="K329" s="106">
        <v>99518182</v>
      </c>
      <c r="L329" s="106">
        <v>7961455</v>
      </c>
      <c r="M329" s="106">
        <v>0</v>
      </c>
      <c r="N329" s="106"/>
      <c r="O329" s="106">
        <v>107479637</v>
      </c>
      <c r="P329" s="106">
        <v>107479637</v>
      </c>
      <c r="Q329" s="102" t="s">
        <v>706</v>
      </c>
      <c r="R329" s="102" t="s">
        <v>707</v>
      </c>
      <c r="S329" s="103" t="s">
        <v>948</v>
      </c>
      <c r="T329" s="103" t="s">
        <v>709</v>
      </c>
      <c r="U329">
        <f t="shared" si="5"/>
        <v>12</v>
      </c>
    </row>
    <row r="330" spans="1:21" ht="45" x14ac:dyDescent="0.25">
      <c r="A330" s="87" t="s">
        <v>1164</v>
      </c>
      <c r="B330" s="102" t="s">
        <v>701</v>
      </c>
      <c r="C330" s="103" t="s">
        <v>702</v>
      </c>
      <c r="D330" s="104">
        <v>332</v>
      </c>
      <c r="E330" s="105" t="s">
        <v>1165</v>
      </c>
      <c r="F330" s="102" t="s">
        <v>704</v>
      </c>
      <c r="G330" s="103" t="s">
        <v>552</v>
      </c>
      <c r="H330" s="102" t="s">
        <v>27</v>
      </c>
      <c r="I330" s="103" t="s">
        <v>26</v>
      </c>
      <c r="J330" s="103" t="s">
        <v>991</v>
      </c>
      <c r="K330" s="106">
        <v>98633163</v>
      </c>
      <c r="L330" s="106">
        <v>7890653</v>
      </c>
      <c r="M330" s="106">
        <v>0</v>
      </c>
      <c r="N330" s="106"/>
      <c r="O330" s="106">
        <v>106523816</v>
      </c>
      <c r="P330" s="106">
        <v>106523816</v>
      </c>
      <c r="Q330" s="102" t="s">
        <v>706</v>
      </c>
      <c r="R330" s="102" t="s">
        <v>707</v>
      </c>
      <c r="S330" s="103" t="s">
        <v>708</v>
      </c>
      <c r="T330" s="103" t="s">
        <v>709</v>
      </c>
      <c r="U330">
        <f t="shared" si="5"/>
        <v>12</v>
      </c>
    </row>
    <row r="331" spans="1:21" ht="45" x14ac:dyDescent="0.25">
      <c r="A331" s="87">
        <v>112</v>
      </c>
      <c r="B331" s="102" t="s">
        <v>701</v>
      </c>
      <c r="C331" s="103" t="s">
        <v>702</v>
      </c>
      <c r="D331" s="104">
        <v>333</v>
      </c>
      <c r="E331" s="105" t="s">
        <v>1166</v>
      </c>
      <c r="F331" s="102" t="s">
        <v>704</v>
      </c>
      <c r="G331" s="103" t="s">
        <v>552</v>
      </c>
      <c r="H331" s="102" t="s">
        <v>27</v>
      </c>
      <c r="I331" s="103" t="s">
        <v>26</v>
      </c>
      <c r="J331" s="103" t="s">
        <v>991</v>
      </c>
      <c r="K331" s="106">
        <v>83279100</v>
      </c>
      <c r="L331" s="106">
        <v>6662328</v>
      </c>
      <c r="M331" s="106">
        <v>0</v>
      </c>
      <c r="N331" s="106"/>
      <c r="O331" s="106">
        <v>89941428</v>
      </c>
      <c r="P331" s="106">
        <v>89941428</v>
      </c>
      <c r="Q331" s="102" t="s">
        <v>706</v>
      </c>
      <c r="R331" s="102" t="s">
        <v>707</v>
      </c>
      <c r="S331" s="103" t="s">
        <v>708</v>
      </c>
      <c r="T331" s="103" t="s">
        <v>709</v>
      </c>
      <c r="U331">
        <f t="shared" si="5"/>
        <v>12</v>
      </c>
    </row>
    <row r="332" spans="1:21" ht="45" x14ac:dyDescent="0.25">
      <c r="A332" s="87" t="s">
        <v>1167</v>
      </c>
      <c r="B332" s="102" t="s">
        <v>701</v>
      </c>
      <c r="C332" s="103" t="s">
        <v>702</v>
      </c>
      <c r="D332" s="104">
        <v>334</v>
      </c>
      <c r="E332" s="105" t="s">
        <v>1168</v>
      </c>
      <c r="F332" s="102" t="s">
        <v>704</v>
      </c>
      <c r="G332" s="103" t="s">
        <v>552</v>
      </c>
      <c r="H332" s="102" t="s">
        <v>27</v>
      </c>
      <c r="I332" s="103" t="s">
        <v>26</v>
      </c>
      <c r="J332" s="103" t="s">
        <v>991</v>
      </c>
      <c r="K332" s="106">
        <v>87230765</v>
      </c>
      <c r="L332" s="106">
        <v>6978461</v>
      </c>
      <c r="M332" s="106">
        <v>0</v>
      </c>
      <c r="N332" s="106"/>
      <c r="O332" s="106">
        <v>94209226</v>
      </c>
      <c r="P332" s="106">
        <v>94209226</v>
      </c>
      <c r="Q332" s="102" t="s">
        <v>706</v>
      </c>
      <c r="R332" s="102" t="s">
        <v>707</v>
      </c>
      <c r="S332" s="103" t="s">
        <v>708</v>
      </c>
      <c r="T332" s="103" t="s">
        <v>709</v>
      </c>
      <c r="U332">
        <f t="shared" si="5"/>
        <v>12</v>
      </c>
    </row>
    <row r="333" spans="1:21" ht="45" x14ac:dyDescent="0.25">
      <c r="A333" s="87" t="s">
        <v>1169</v>
      </c>
      <c r="B333" s="102" t="s">
        <v>701</v>
      </c>
      <c r="C333" s="103" t="s">
        <v>702</v>
      </c>
      <c r="D333" s="104">
        <v>335</v>
      </c>
      <c r="E333" s="105" t="s">
        <v>1168</v>
      </c>
      <c r="F333" s="102" t="s">
        <v>704</v>
      </c>
      <c r="G333" s="103" t="s">
        <v>552</v>
      </c>
      <c r="H333" s="102" t="s">
        <v>27</v>
      </c>
      <c r="I333" s="103" t="s">
        <v>26</v>
      </c>
      <c r="J333" s="103" t="s">
        <v>991</v>
      </c>
      <c r="K333" s="106">
        <v>251277190</v>
      </c>
      <c r="L333" s="106">
        <v>20102175</v>
      </c>
      <c r="M333" s="106">
        <v>0</v>
      </c>
      <c r="N333" s="106"/>
      <c r="O333" s="106">
        <v>271379365</v>
      </c>
      <c r="P333" s="106">
        <v>271379365</v>
      </c>
      <c r="Q333" s="102" t="s">
        <v>706</v>
      </c>
      <c r="R333" s="102" t="s">
        <v>707</v>
      </c>
      <c r="S333" s="103" t="s">
        <v>708</v>
      </c>
      <c r="T333" s="103" t="s">
        <v>709</v>
      </c>
      <c r="U333">
        <f t="shared" si="5"/>
        <v>12</v>
      </c>
    </row>
    <row r="334" spans="1:21" ht="45" x14ac:dyDescent="0.25">
      <c r="A334" s="87">
        <v>113</v>
      </c>
      <c r="B334" s="102" t="s">
        <v>701</v>
      </c>
      <c r="C334" s="103" t="s">
        <v>702</v>
      </c>
      <c r="D334" s="104">
        <v>336</v>
      </c>
      <c r="E334" s="105" t="s">
        <v>1170</v>
      </c>
      <c r="F334" s="102" t="s">
        <v>704</v>
      </c>
      <c r="G334" s="103" t="s">
        <v>552</v>
      </c>
      <c r="H334" s="102" t="s">
        <v>27</v>
      </c>
      <c r="I334" s="103" t="s">
        <v>26</v>
      </c>
      <c r="J334" s="103" t="s">
        <v>991</v>
      </c>
      <c r="K334" s="106">
        <v>83659684</v>
      </c>
      <c r="L334" s="106">
        <v>6692775</v>
      </c>
      <c r="M334" s="106">
        <v>0</v>
      </c>
      <c r="N334" s="106"/>
      <c r="O334" s="106">
        <v>90352459</v>
      </c>
      <c r="P334" s="106">
        <v>90352459</v>
      </c>
      <c r="Q334" s="102" t="s">
        <v>706</v>
      </c>
      <c r="R334" s="102" t="s">
        <v>707</v>
      </c>
      <c r="S334" s="103" t="s">
        <v>708</v>
      </c>
      <c r="T334" s="103" t="s">
        <v>709</v>
      </c>
      <c r="U334">
        <f t="shared" si="5"/>
        <v>12</v>
      </c>
    </row>
    <row r="335" spans="1:21" ht="45" x14ac:dyDescent="0.25">
      <c r="A335" s="87" t="s">
        <v>1171</v>
      </c>
      <c r="B335" s="102" t="s">
        <v>701</v>
      </c>
      <c r="C335" s="103" t="s">
        <v>702</v>
      </c>
      <c r="D335" s="104">
        <v>337</v>
      </c>
      <c r="E335" s="105" t="s">
        <v>1170</v>
      </c>
      <c r="F335" s="102" t="s">
        <v>704</v>
      </c>
      <c r="G335" s="103" t="s">
        <v>552</v>
      </c>
      <c r="H335" s="102" t="s">
        <v>27</v>
      </c>
      <c r="I335" s="103" t="s">
        <v>26</v>
      </c>
      <c r="J335" s="103" t="s">
        <v>991</v>
      </c>
      <c r="K335" s="106">
        <v>262790152</v>
      </c>
      <c r="L335" s="106">
        <v>21023212</v>
      </c>
      <c r="M335" s="106">
        <v>0</v>
      </c>
      <c r="N335" s="106"/>
      <c r="O335" s="106">
        <v>283813364</v>
      </c>
      <c r="P335" s="106">
        <v>283813364</v>
      </c>
      <c r="Q335" s="102" t="s">
        <v>706</v>
      </c>
      <c r="R335" s="102" t="s">
        <v>707</v>
      </c>
      <c r="S335" s="103" t="s">
        <v>708</v>
      </c>
      <c r="T335" s="103" t="s">
        <v>709</v>
      </c>
      <c r="U335">
        <f t="shared" si="5"/>
        <v>12</v>
      </c>
    </row>
    <row r="336" spans="1:21" ht="45" x14ac:dyDescent="0.25">
      <c r="A336" s="87" t="s">
        <v>1172</v>
      </c>
      <c r="B336" s="102" t="s">
        <v>701</v>
      </c>
      <c r="C336" s="103" t="s">
        <v>702</v>
      </c>
      <c r="D336" s="104">
        <v>338</v>
      </c>
      <c r="E336" s="105" t="s">
        <v>1173</v>
      </c>
      <c r="F336" s="102" t="s">
        <v>704</v>
      </c>
      <c r="G336" s="103" t="s">
        <v>552</v>
      </c>
      <c r="H336" s="102" t="s">
        <v>27</v>
      </c>
      <c r="I336" s="103" t="s">
        <v>26</v>
      </c>
      <c r="J336" s="103" t="s">
        <v>991</v>
      </c>
      <c r="K336" s="106">
        <v>82715596</v>
      </c>
      <c r="L336" s="106">
        <v>6617248</v>
      </c>
      <c r="M336" s="106">
        <v>0</v>
      </c>
      <c r="N336" s="106"/>
      <c r="O336" s="106">
        <v>89332844</v>
      </c>
      <c r="P336" s="106">
        <v>89332844</v>
      </c>
      <c r="Q336" s="102" t="s">
        <v>706</v>
      </c>
      <c r="R336" s="102" t="s">
        <v>707</v>
      </c>
      <c r="S336" s="103" t="s">
        <v>708</v>
      </c>
      <c r="T336" s="103" t="s">
        <v>709</v>
      </c>
      <c r="U336">
        <f t="shared" si="5"/>
        <v>12</v>
      </c>
    </row>
    <row r="337" spans="1:21" ht="45" x14ac:dyDescent="0.25">
      <c r="A337" s="87">
        <v>114</v>
      </c>
      <c r="B337" s="102" t="s">
        <v>701</v>
      </c>
      <c r="C337" s="103" t="s">
        <v>702</v>
      </c>
      <c r="D337" s="104">
        <v>339</v>
      </c>
      <c r="E337" s="105" t="s">
        <v>1173</v>
      </c>
      <c r="F337" s="102" t="s">
        <v>704</v>
      </c>
      <c r="G337" s="103" t="s">
        <v>552</v>
      </c>
      <c r="H337" s="102" t="s">
        <v>27</v>
      </c>
      <c r="I337" s="103" t="s">
        <v>26</v>
      </c>
      <c r="J337" s="103" t="s">
        <v>991</v>
      </c>
      <c r="K337" s="106">
        <v>349185069</v>
      </c>
      <c r="L337" s="106">
        <v>27934806</v>
      </c>
      <c r="M337" s="106">
        <v>0</v>
      </c>
      <c r="N337" s="106"/>
      <c r="O337" s="106">
        <v>377119875</v>
      </c>
      <c r="P337" s="106">
        <v>377119875</v>
      </c>
      <c r="Q337" s="102" t="s">
        <v>706</v>
      </c>
      <c r="R337" s="102" t="s">
        <v>707</v>
      </c>
      <c r="S337" s="103" t="s">
        <v>708</v>
      </c>
      <c r="T337" s="103" t="s">
        <v>709</v>
      </c>
      <c r="U337">
        <f t="shared" si="5"/>
        <v>12</v>
      </c>
    </row>
    <row r="338" spans="1:21" ht="45" x14ac:dyDescent="0.25">
      <c r="A338" s="87" t="s">
        <v>1174</v>
      </c>
      <c r="B338" s="102" t="s">
        <v>701</v>
      </c>
      <c r="C338" s="103" t="s">
        <v>702</v>
      </c>
      <c r="D338" s="104">
        <v>340</v>
      </c>
      <c r="E338" s="105" t="s">
        <v>1175</v>
      </c>
      <c r="F338" s="102" t="s">
        <v>704</v>
      </c>
      <c r="G338" s="103" t="s">
        <v>552</v>
      </c>
      <c r="H338" s="102" t="s">
        <v>27</v>
      </c>
      <c r="I338" s="103" t="s">
        <v>26</v>
      </c>
      <c r="J338" s="103" t="s">
        <v>991</v>
      </c>
      <c r="K338" s="106">
        <v>97427484</v>
      </c>
      <c r="L338" s="106">
        <v>7794199</v>
      </c>
      <c r="M338" s="106">
        <v>0</v>
      </c>
      <c r="N338" s="106"/>
      <c r="O338" s="106">
        <v>105221683</v>
      </c>
      <c r="P338" s="106">
        <v>105221683</v>
      </c>
      <c r="Q338" s="102" t="s">
        <v>706</v>
      </c>
      <c r="R338" s="102" t="s">
        <v>707</v>
      </c>
      <c r="S338" s="103" t="s">
        <v>708</v>
      </c>
      <c r="T338" s="103" t="s">
        <v>709</v>
      </c>
      <c r="U338">
        <f t="shared" si="5"/>
        <v>12</v>
      </c>
    </row>
    <row r="339" spans="1:21" ht="45" x14ac:dyDescent="0.25">
      <c r="A339" s="87" t="s">
        <v>1176</v>
      </c>
      <c r="B339" s="102" t="s">
        <v>701</v>
      </c>
      <c r="C339" s="103" t="s">
        <v>702</v>
      </c>
      <c r="D339" s="104">
        <v>341</v>
      </c>
      <c r="E339" s="105" t="s">
        <v>1175</v>
      </c>
      <c r="F339" s="102" t="s">
        <v>704</v>
      </c>
      <c r="G339" s="103" t="s">
        <v>552</v>
      </c>
      <c r="H339" s="102" t="s">
        <v>27</v>
      </c>
      <c r="I339" s="103" t="s">
        <v>26</v>
      </c>
      <c r="J339" s="103" t="s">
        <v>991</v>
      </c>
      <c r="K339" s="106">
        <v>235204620</v>
      </c>
      <c r="L339" s="106">
        <v>18816370</v>
      </c>
      <c r="M339" s="106">
        <v>0</v>
      </c>
      <c r="N339" s="106"/>
      <c r="O339" s="106">
        <v>254020990</v>
      </c>
      <c r="P339" s="106">
        <v>254020990</v>
      </c>
      <c r="Q339" s="102" t="s">
        <v>706</v>
      </c>
      <c r="R339" s="102" t="s">
        <v>707</v>
      </c>
      <c r="S339" s="103" t="s">
        <v>708</v>
      </c>
      <c r="T339" s="103" t="s">
        <v>709</v>
      </c>
      <c r="U339">
        <f t="shared" si="5"/>
        <v>12</v>
      </c>
    </row>
    <row r="340" spans="1:21" ht="45" x14ac:dyDescent="0.25">
      <c r="A340" s="87">
        <v>115</v>
      </c>
      <c r="B340" s="102" t="s">
        <v>701</v>
      </c>
      <c r="C340" s="103" t="s">
        <v>702</v>
      </c>
      <c r="D340" s="104">
        <v>342</v>
      </c>
      <c r="E340" s="105" t="s">
        <v>1177</v>
      </c>
      <c r="F340" s="102" t="s">
        <v>704</v>
      </c>
      <c r="G340" s="103" t="s">
        <v>552</v>
      </c>
      <c r="H340" s="102" t="s">
        <v>27</v>
      </c>
      <c r="I340" s="103" t="s">
        <v>26</v>
      </c>
      <c r="J340" s="103" t="s">
        <v>991</v>
      </c>
      <c r="K340" s="106">
        <v>210662347</v>
      </c>
      <c r="L340" s="106">
        <v>16852988</v>
      </c>
      <c r="M340" s="106">
        <v>0</v>
      </c>
      <c r="N340" s="106"/>
      <c r="O340" s="106">
        <v>227515335</v>
      </c>
      <c r="P340" s="106">
        <v>227515335</v>
      </c>
      <c r="Q340" s="102" t="s">
        <v>706</v>
      </c>
      <c r="R340" s="102" t="s">
        <v>707</v>
      </c>
      <c r="S340" s="103" t="s">
        <v>708</v>
      </c>
      <c r="T340" s="103" t="s">
        <v>709</v>
      </c>
      <c r="U340">
        <f t="shared" si="5"/>
        <v>12</v>
      </c>
    </row>
    <row r="341" spans="1:21" ht="45" x14ac:dyDescent="0.25">
      <c r="A341" s="87" t="s">
        <v>1178</v>
      </c>
      <c r="B341" s="102" t="s">
        <v>701</v>
      </c>
      <c r="C341" s="103" t="s">
        <v>702</v>
      </c>
      <c r="D341" s="104">
        <v>343</v>
      </c>
      <c r="E341" s="105" t="s">
        <v>1179</v>
      </c>
      <c r="F341" s="102" t="s">
        <v>704</v>
      </c>
      <c r="G341" s="103" t="s">
        <v>552</v>
      </c>
      <c r="H341" s="102" t="s">
        <v>27</v>
      </c>
      <c r="I341" s="103" t="s">
        <v>26</v>
      </c>
      <c r="J341" s="103" t="s">
        <v>991</v>
      </c>
      <c r="K341" s="106">
        <v>71946512</v>
      </c>
      <c r="L341" s="106">
        <v>5755721</v>
      </c>
      <c r="M341" s="106">
        <v>0</v>
      </c>
      <c r="N341" s="106"/>
      <c r="O341" s="106">
        <v>77702233</v>
      </c>
      <c r="P341" s="106">
        <v>77702233</v>
      </c>
      <c r="Q341" s="102" t="s">
        <v>706</v>
      </c>
      <c r="R341" s="102" t="s">
        <v>707</v>
      </c>
      <c r="S341" s="103" t="s">
        <v>708</v>
      </c>
      <c r="T341" s="103" t="s">
        <v>709</v>
      </c>
      <c r="U341">
        <f t="shared" si="5"/>
        <v>12</v>
      </c>
    </row>
    <row r="342" spans="1:21" ht="45" x14ac:dyDescent="0.25">
      <c r="A342" s="87" t="s">
        <v>1180</v>
      </c>
      <c r="B342" s="102" t="s">
        <v>701</v>
      </c>
      <c r="C342" s="103" t="s">
        <v>702</v>
      </c>
      <c r="D342" s="104">
        <v>344</v>
      </c>
      <c r="E342" s="105" t="s">
        <v>1181</v>
      </c>
      <c r="F342" s="102" t="s">
        <v>704</v>
      </c>
      <c r="G342" s="103" t="s">
        <v>552</v>
      </c>
      <c r="H342" s="102" t="s">
        <v>27</v>
      </c>
      <c r="I342" s="103" t="s">
        <v>26</v>
      </c>
      <c r="J342" s="103" t="s">
        <v>991</v>
      </c>
      <c r="K342" s="106">
        <v>118053480</v>
      </c>
      <c r="L342" s="106">
        <v>9444278</v>
      </c>
      <c r="M342" s="106">
        <v>0</v>
      </c>
      <c r="N342" s="106"/>
      <c r="O342" s="106">
        <v>127497758</v>
      </c>
      <c r="P342" s="106">
        <v>127497758</v>
      </c>
      <c r="Q342" s="102" t="s">
        <v>706</v>
      </c>
      <c r="R342" s="102" t="s">
        <v>707</v>
      </c>
      <c r="S342" s="103" t="s">
        <v>708</v>
      </c>
      <c r="T342" s="103" t="s">
        <v>709</v>
      </c>
      <c r="U342">
        <f t="shared" si="5"/>
        <v>12</v>
      </c>
    </row>
    <row r="343" spans="1:21" ht="45" x14ac:dyDescent="0.25">
      <c r="A343" s="87">
        <v>116</v>
      </c>
      <c r="B343" s="102" t="s">
        <v>701</v>
      </c>
      <c r="C343" s="103" t="s">
        <v>702</v>
      </c>
      <c r="D343" s="104">
        <v>345</v>
      </c>
      <c r="E343" s="105" t="s">
        <v>1181</v>
      </c>
      <c r="F343" s="102" t="s">
        <v>704</v>
      </c>
      <c r="G343" s="103" t="s">
        <v>552</v>
      </c>
      <c r="H343" s="102" t="s">
        <v>27</v>
      </c>
      <c r="I343" s="103" t="s">
        <v>26</v>
      </c>
      <c r="J343" s="103" t="s">
        <v>991</v>
      </c>
      <c r="K343" s="106">
        <v>407481187</v>
      </c>
      <c r="L343" s="106">
        <v>32598495</v>
      </c>
      <c r="M343" s="106">
        <v>0</v>
      </c>
      <c r="N343" s="106"/>
      <c r="O343" s="106">
        <v>440079682</v>
      </c>
      <c r="P343" s="106">
        <v>440079682</v>
      </c>
      <c r="Q343" s="102" t="s">
        <v>706</v>
      </c>
      <c r="R343" s="102" t="s">
        <v>707</v>
      </c>
      <c r="S343" s="103" t="s">
        <v>708</v>
      </c>
      <c r="T343" s="103" t="s">
        <v>709</v>
      </c>
      <c r="U343">
        <f t="shared" si="5"/>
        <v>12</v>
      </c>
    </row>
    <row r="344" spans="1:21" ht="45" x14ac:dyDescent="0.25">
      <c r="A344" s="87" t="s">
        <v>1182</v>
      </c>
      <c r="B344" s="102" t="s">
        <v>701</v>
      </c>
      <c r="C344" s="103" t="s">
        <v>702</v>
      </c>
      <c r="D344" s="104">
        <v>346</v>
      </c>
      <c r="E344" s="105" t="s">
        <v>1181</v>
      </c>
      <c r="F344" s="102" t="s">
        <v>704</v>
      </c>
      <c r="G344" s="103" t="s">
        <v>552</v>
      </c>
      <c r="H344" s="102" t="s">
        <v>27</v>
      </c>
      <c r="I344" s="103" t="s">
        <v>26</v>
      </c>
      <c r="J344" s="103" t="s">
        <v>991</v>
      </c>
      <c r="K344" s="106">
        <v>162221075</v>
      </c>
      <c r="L344" s="106">
        <v>12977686</v>
      </c>
      <c r="M344" s="106">
        <v>0</v>
      </c>
      <c r="N344" s="106"/>
      <c r="O344" s="106">
        <v>175198761</v>
      </c>
      <c r="P344" s="106">
        <v>175198761</v>
      </c>
      <c r="Q344" s="102" t="s">
        <v>706</v>
      </c>
      <c r="R344" s="102" t="s">
        <v>707</v>
      </c>
      <c r="S344" s="103" t="s">
        <v>708</v>
      </c>
      <c r="T344" s="103" t="s">
        <v>709</v>
      </c>
      <c r="U344">
        <f t="shared" si="5"/>
        <v>12</v>
      </c>
    </row>
    <row r="345" spans="1:21" ht="45" x14ac:dyDescent="0.25">
      <c r="A345" s="87" t="s">
        <v>1183</v>
      </c>
      <c r="B345" s="102" t="s">
        <v>701</v>
      </c>
      <c r="C345" s="103" t="s">
        <v>702</v>
      </c>
      <c r="D345" s="104">
        <v>347</v>
      </c>
      <c r="E345" s="105" t="s">
        <v>1181</v>
      </c>
      <c r="F345" s="102" t="s">
        <v>704</v>
      </c>
      <c r="G345" s="103" t="s">
        <v>552</v>
      </c>
      <c r="H345" s="102" t="s">
        <v>27</v>
      </c>
      <c r="I345" s="103" t="s">
        <v>26</v>
      </c>
      <c r="J345" s="103" t="s">
        <v>991</v>
      </c>
      <c r="K345" s="106">
        <v>265054480</v>
      </c>
      <c r="L345" s="106">
        <v>21204358</v>
      </c>
      <c r="M345" s="106">
        <v>0</v>
      </c>
      <c r="N345" s="106"/>
      <c r="O345" s="106">
        <v>286258838</v>
      </c>
      <c r="P345" s="106">
        <v>286258838</v>
      </c>
      <c r="Q345" s="102" t="s">
        <v>706</v>
      </c>
      <c r="R345" s="102" t="s">
        <v>707</v>
      </c>
      <c r="S345" s="103" t="s">
        <v>708</v>
      </c>
      <c r="T345" s="103" t="s">
        <v>709</v>
      </c>
      <c r="U345">
        <f t="shared" si="5"/>
        <v>12</v>
      </c>
    </row>
    <row r="346" spans="1:21" ht="45" x14ac:dyDescent="0.25">
      <c r="A346" s="87">
        <v>117</v>
      </c>
      <c r="B346" s="102" t="s">
        <v>701</v>
      </c>
      <c r="C346" s="103" t="s">
        <v>702</v>
      </c>
      <c r="D346" s="104">
        <v>348</v>
      </c>
      <c r="E346" s="105" t="s">
        <v>1184</v>
      </c>
      <c r="F346" s="102" t="s">
        <v>704</v>
      </c>
      <c r="G346" s="103" t="s">
        <v>552</v>
      </c>
      <c r="H346" s="102" t="s">
        <v>27</v>
      </c>
      <c r="I346" s="103" t="s">
        <v>26</v>
      </c>
      <c r="J346" s="103" t="s">
        <v>991</v>
      </c>
      <c r="K346" s="106">
        <v>111764168</v>
      </c>
      <c r="L346" s="106">
        <v>8941133</v>
      </c>
      <c r="M346" s="106">
        <v>0</v>
      </c>
      <c r="N346" s="106"/>
      <c r="O346" s="106">
        <v>120705301</v>
      </c>
      <c r="P346" s="106">
        <v>120705301</v>
      </c>
      <c r="Q346" s="102" t="s">
        <v>706</v>
      </c>
      <c r="R346" s="102" t="s">
        <v>707</v>
      </c>
      <c r="S346" s="103" t="s">
        <v>708</v>
      </c>
      <c r="T346" s="103" t="s">
        <v>709</v>
      </c>
      <c r="U346">
        <f t="shared" si="5"/>
        <v>12</v>
      </c>
    </row>
    <row r="347" spans="1:21" ht="45" x14ac:dyDescent="0.25">
      <c r="A347" s="87" t="s">
        <v>1185</v>
      </c>
      <c r="B347" s="102" t="s">
        <v>701</v>
      </c>
      <c r="C347" s="103" t="s">
        <v>702</v>
      </c>
      <c r="D347" s="104">
        <v>349</v>
      </c>
      <c r="E347" s="105" t="s">
        <v>1184</v>
      </c>
      <c r="F347" s="102" t="s">
        <v>704</v>
      </c>
      <c r="G347" s="103" t="s">
        <v>552</v>
      </c>
      <c r="H347" s="102" t="s">
        <v>27</v>
      </c>
      <c r="I347" s="103" t="s">
        <v>26</v>
      </c>
      <c r="J347" s="103" t="s">
        <v>991</v>
      </c>
      <c r="K347" s="106">
        <v>100541080</v>
      </c>
      <c r="L347" s="106">
        <v>8043286</v>
      </c>
      <c r="M347" s="106">
        <v>0</v>
      </c>
      <c r="N347" s="106"/>
      <c r="O347" s="106">
        <v>108584366</v>
      </c>
      <c r="P347" s="106">
        <v>108584366</v>
      </c>
      <c r="Q347" s="102" t="s">
        <v>706</v>
      </c>
      <c r="R347" s="102" t="s">
        <v>707</v>
      </c>
      <c r="S347" s="103" t="s">
        <v>708</v>
      </c>
      <c r="T347" s="103" t="s">
        <v>709</v>
      </c>
      <c r="U347">
        <f t="shared" si="5"/>
        <v>12</v>
      </c>
    </row>
    <row r="348" spans="1:21" ht="45" x14ac:dyDescent="0.25">
      <c r="A348" s="87" t="s">
        <v>1186</v>
      </c>
      <c r="B348" s="102" t="s">
        <v>701</v>
      </c>
      <c r="C348" s="103" t="s">
        <v>702</v>
      </c>
      <c r="D348" s="104">
        <v>350</v>
      </c>
      <c r="E348" s="105" t="s">
        <v>1184</v>
      </c>
      <c r="F348" s="102" t="s">
        <v>704</v>
      </c>
      <c r="G348" s="103" t="s">
        <v>552</v>
      </c>
      <c r="H348" s="102" t="s">
        <v>27</v>
      </c>
      <c r="I348" s="103" t="s">
        <v>26</v>
      </c>
      <c r="J348" s="103" t="s">
        <v>991</v>
      </c>
      <c r="K348" s="106">
        <v>0</v>
      </c>
      <c r="L348" s="106">
        <v>0</v>
      </c>
      <c r="M348" s="106">
        <v>0</v>
      </c>
      <c r="N348" s="106"/>
      <c r="O348" s="106">
        <v>0</v>
      </c>
      <c r="P348" s="106">
        <v>0</v>
      </c>
      <c r="Q348" s="102" t="s">
        <v>706</v>
      </c>
      <c r="R348" s="102" t="s">
        <v>707</v>
      </c>
      <c r="S348" s="103" t="s">
        <v>708</v>
      </c>
      <c r="T348" s="103" t="s">
        <v>709</v>
      </c>
      <c r="U348">
        <f t="shared" si="5"/>
        <v>12</v>
      </c>
    </row>
    <row r="349" spans="1:21" ht="45" x14ac:dyDescent="0.25">
      <c r="A349" s="87">
        <v>118</v>
      </c>
      <c r="B349" s="102" t="s">
        <v>701</v>
      </c>
      <c r="C349" s="103" t="s">
        <v>702</v>
      </c>
      <c r="D349" s="104">
        <v>351</v>
      </c>
      <c r="E349" s="105" t="s">
        <v>1187</v>
      </c>
      <c r="F349" s="102" t="s">
        <v>704</v>
      </c>
      <c r="G349" s="103" t="s">
        <v>552</v>
      </c>
      <c r="H349" s="102" t="s">
        <v>27</v>
      </c>
      <c r="I349" s="103" t="s">
        <v>26</v>
      </c>
      <c r="J349" s="103" t="s">
        <v>991</v>
      </c>
      <c r="K349" s="106">
        <v>97129983</v>
      </c>
      <c r="L349" s="106">
        <v>7770399</v>
      </c>
      <c r="M349" s="106">
        <v>0</v>
      </c>
      <c r="N349" s="106"/>
      <c r="O349" s="106">
        <v>104900382</v>
      </c>
      <c r="P349" s="106">
        <v>104900382</v>
      </c>
      <c r="Q349" s="102" t="s">
        <v>706</v>
      </c>
      <c r="R349" s="102" t="s">
        <v>707</v>
      </c>
      <c r="S349" s="103" t="s">
        <v>708</v>
      </c>
      <c r="T349" s="103" t="s">
        <v>709</v>
      </c>
      <c r="U349">
        <f t="shared" si="5"/>
        <v>12</v>
      </c>
    </row>
    <row r="350" spans="1:21" ht="45" x14ac:dyDescent="0.25">
      <c r="A350" s="87" t="s">
        <v>1188</v>
      </c>
      <c r="B350" s="102" t="s">
        <v>701</v>
      </c>
      <c r="C350" s="103" t="s">
        <v>702</v>
      </c>
      <c r="D350" s="104">
        <v>352</v>
      </c>
      <c r="E350" s="105" t="s">
        <v>1187</v>
      </c>
      <c r="F350" s="102" t="s">
        <v>704</v>
      </c>
      <c r="G350" s="103" t="s">
        <v>552</v>
      </c>
      <c r="H350" s="102" t="s">
        <v>27</v>
      </c>
      <c r="I350" s="103" t="s">
        <v>26</v>
      </c>
      <c r="J350" s="103" t="s">
        <v>991</v>
      </c>
      <c r="K350" s="106">
        <v>124689846</v>
      </c>
      <c r="L350" s="106">
        <v>9975188</v>
      </c>
      <c r="M350" s="106">
        <v>0</v>
      </c>
      <c r="N350" s="106"/>
      <c r="O350" s="106">
        <v>134665034</v>
      </c>
      <c r="P350" s="106">
        <v>134665034</v>
      </c>
      <c r="Q350" s="102" t="s">
        <v>706</v>
      </c>
      <c r="R350" s="102" t="s">
        <v>707</v>
      </c>
      <c r="S350" s="103" t="s">
        <v>708</v>
      </c>
      <c r="T350" s="103" t="s">
        <v>709</v>
      </c>
      <c r="U350">
        <f t="shared" si="5"/>
        <v>12</v>
      </c>
    </row>
    <row r="351" spans="1:21" ht="45" x14ac:dyDescent="0.25">
      <c r="A351" s="87" t="s">
        <v>1189</v>
      </c>
      <c r="B351" s="102" t="s">
        <v>701</v>
      </c>
      <c r="C351" s="103" t="s">
        <v>702</v>
      </c>
      <c r="D351" s="104">
        <v>353</v>
      </c>
      <c r="E351" s="105" t="s">
        <v>1187</v>
      </c>
      <c r="F351" s="102" t="s">
        <v>704</v>
      </c>
      <c r="G351" s="103" t="s">
        <v>552</v>
      </c>
      <c r="H351" s="102" t="s">
        <v>27</v>
      </c>
      <c r="I351" s="103" t="s">
        <v>26</v>
      </c>
      <c r="J351" s="103" t="s">
        <v>991</v>
      </c>
      <c r="K351" s="106">
        <v>375052778</v>
      </c>
      <c r="L351" s="106">
        <v>30004222</v>
      </c>
      <c r="M351" s="106">
        <v>0</v>
      </c>
      <c r="N351" s="106"/>
      <c r="O351" s="106">
        <v>405057000</v>
      </c>
      <c r="P351" s="106">
        <v>405057000</v>
      </c>
      <c r="Q351" s="102" t="s">
        <v>706</v>
      </c>
      <c r="R351" s="102" t="s">
        <v>707</v>
      </c>
      <c r="S351" s="103" t="s">
        <v>708</v>
      </c>
      <c r="T351" s="103" t="s">
        <v>709</v>
      </c>
      <c r="U351">
        <f t="shared" si="5"/>
        <v>12</v>
      </c>
    </row>
    <row r="352" spans="1:21" ht="45" x14ac:dyDescent="0.25">
      <c r="A352" s="87">
        <v>119</v>
      </c>
      <c r="B352" s="102" t="s">
        <v>701</v>
      </c>
      <c r="C352" s="103" t="s">
        <v>702</v>
      </c>
      <c r="D352" s="104">
        <v>354</v>
      </c>
      <c r="E352" s="105" t="s">
        <v>1190</v>
      </c>
      <c r="F352" s="102" t="s">
        <v>704</v>
      </c>
      <c r="G352" s="103" t="s">
        <v>552</v>
      </c>
      <c r="H352" s="102" t="s">
        <v>27</v>
      </c>
      <c r="I352" s="103" t="s">
        <v>26</v>
      </c>
      <c r="J352" s="103" t="s">
        <v>991</v>
      </c>
      <c r="K352" s="106">
        <v>108951516</v>
      </c>
      <c r="L352" s="106">
        <v>8716121</v>
      </c>
      <c r="M352" s="106">
        <v>0</v>
      </c>
      <c r="N352" s="106"/>
      <c r="O352" s="106">
        <v>117667637</v>
      </c>
      <c r="P352" s="106">
        <v>117667637</v>
      </c>
      <c r="Q352" s="102" t="s">
        <v>706</v>
      </c>
      <c r="R352" s="102" t="s">
        <v>707</v>
      </c>
      <c r="S352" s="103" t="s">
        <v>708</v>
      </c>
      <c r="T352" s="103" t="s">
        <v>709</v>
      </c>
      <c r="U352">
        <f t="shared" si="5"/>
        <v>12</v>
      </c>
    </row>
    <row r="353" spans="1:21" ht="45" x14ac:dyDescent="0.25">
      <c r="A353" s="87" t="s">
        <v>1191</v>
      </c>
      <c r="B353" s="102" t="s">
        <v>701</v>
      </c>
      <c r="C353" s="103" t="s">
        <v>702</v>
      </c>
      <c r="D353" s="104">
        <v>355</v>
      </c>
      <c r="E353" s="105" t="s">
        <v>1190</v>
      </c>
      <c r="F353" s="102" t="s">
        <v>704</v>
      </c>
      <c r="G353" s="103" t="s">
        <v>552</v>
      </c>
      <c r="H353" s="102" t="s">
        <v>27</v>
      </c>
      <c r="I353" s="103" t="s">
        <v>26</v>
      </c>
      <c r="J353" s="103" t="s">
        <v>991</v>
      </c>
      <c r="K353" s="106">
        <v>237188738</v>
      </c>
      <c r="L353" s="106">
        <v>18975099</v>
      </c>
      <c r="M353" s="106">
        <v>0</v>
      </c>
      <c r="N353" s="106"/>
      <c r="O353" s="106">
        <v>256163837</v>
      </c>
      <c r="P353" s="106">
        <v>256163837</v>
      </c>
      <c r="Q353" s="102" t="s">
        <v>706</v>
      </c>
      <c r="R353" s="102" t="s">
        <v>707</v>
      </c>
      <c r="S353" s="103" t="s">
        <v>708</v>
      </c>
      <c r="T353" s="103" t="s">
        <v>709</v>
      </c>
      <c r="U353">
        <f t="shared" si="5"/>
        <v>12</v>
      </c>
    </row>
  </sheetData>
  <autoFilter ref="A1:W353" xr:uid="{719076B3-E91D-4F19-BFC3-4661B9BE1A39}"/>
  <conditionalFormatting sqref="D1:D1048576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E5FA-B504-4954-B6A9-8070EFA5BF34}">
  <sheetPr>
    <tabColor rgb="FF92D050"/>
  </sheetPr>
  <dimension ref="A1:L73"/>
  <sheetViews>
    <sheetView topLeftCell="A51" workbookViewId="0">
      <selection activeCell="P394" sqref="P394"/>
    </sheetView>
  </sheetViews>
  <sheetFormatPr defaultRowHeight="15" x14ac:dyDescent="0.25"/>
  <cols>
    <col min="1" max="2" width="10.7109375" bestFit="1" customWidth="1"/>
    <col min="3" max="3" width="20.28515625" bestFit="1" customWidth="1"/>
    <col min="4" max="4" width="70" customWidth="1"/>
    <col min="5" max="5" width="21.140625" customWidth="1"/>
    <col min="6" max="6" width="9.5703125" style="68" customWidth="1"/>
    <col min="7" max="7" width="12.28515625" customWidth="1"/>
    <col min="8" max="8" width="10" bestFit="1" customWidth="1"/>
    <col min="9" max="9" width="9.140625" hidden="1" customWidth="1"/>
    <col min="10" max="10" width="20.28515625" bestFit="1" customWidth="1"/>
    <col min="12" max="12" width="14.140625" customWidth="1"/>
  </cols>
  <sheetData>
    <row r="1" spans="1:12" x14ac:dyDescent="0.25">
      <c r="E1" s="74">
        <v>47440154293</v>
      </c>
    </row>
    <row r="2" spans="1:12" ht="21" x14ac:dyDescent="0.25">
      <c r="A2" s="53" t="s">
        <v>154</v>
      </c>
      <c r="B2" s="53" t="s">
        <v>155</v>
      </c>
      <c r="C2" s="50" t="s">
        <v>156</v>
      </c>
      <c r="D2" s="50" t="s">
        <v>157</v>
      </c>
      <c r="E2" s="52" t="s">
        <v>549</v>
      </c>
      <c r="F2" s="157" t="s">
        <v>656</v>
      </c>
      <c r="G2" s="56" t="s">
        <v>1222</v>
      </c>
      <c r="H2" s="56" t="s">
        <v>1223</v>
      </c>
      <c r="J2" s="50" t="s">
        <v>156</v>
      </c>
    </row>
    <row r="3" spans="1:12" x14ac:dyDescent="0.25">
      <c r="A3" s="55">
        <v>46021</v>
      </c>
      <c r="B3" s="55">
        <v>46021</v>
      </c>
      <c r="C3" s="54" t="s">
        <v>550</v>
      </c>
      <c r="D3" s="54" t="s">
        <v>551</v>
      </c>
      <c r="E3" s="75">
        <v>496391904</v>
      </c>
      <c r="F3" s="158">
        <v>109183</v>
      </c>
      <c r="G3" s="156">
        <v>496282721</v>
      </c>
      <c r="H3">
        <v>2025</v>
      </c>
      <c r="J3" s="70" t="s">
        <v>550</v>
      </c>
      <c r="K3">
        <f>MONTH(B3)</f>
        <v>12</v>
      </c>
      <c r="L3" s="58"/>
    </row>
    <row r="4" spans="1:12" x14ac:dyDescent="0.25">
      <c r="A4" s="55">
        <v>46013</v>
      </c>
      <c r="B4" s="55">
        <v>46013</v>
      </c>
      <c r="C4" s="54" t="s">
        <v>553</v>
      </c>
      <c r="D4" s="54" t="s">
        <v>554</v>
      </c>
      <c r="E4" s="75">
        <v>592664855</v>
      </c>
      <c r="F4" s="158">
        <v>195515</v>
      </c>
      <c r="G4" s="156">
        <v>592469340</v>
      </c>
      <c r="H4">
        <v>2025</v>
      </c>
      <c r="J4" s="70" t="s">
        <v>553</v>
      </c>
      <c r="K4">
        <f t="shared" ref="K4:K67" si="0">MONTH(B4)</f>
        <v>12</v>
      </c>
      <c r="L4" s="58"/>
    </row>
    <row r="5" spans="1:12" x14ac:dyDescent="0.25">
      <c r="A5" s="55">
        <v>46007</v>
      </c>
      <c r="B5" s="55">
        <v>46007</v>
      </c>
      <c r="C5" s="54" t="s">
        <v>555</v>
      </c>
      <c r="D5" s="54" t="s">
        <v>556</v>
      </c>
      <c r="E5" s="75">
        <v>1277839504</v>
      </c>
      <c r="F5" s="158">
        <v>421548</v>
      </c>
      <c r="G5" s="156">
        <v>1277417956</v>
      </c>
      <c r="H5">
        <v>2025</v>
      </c>
      <c r="J5" s="70" t="s">
        <v>555</v>
      </c>
      <c r="K5">
        <f t="shared" si="0"/>
        <v>12</v>
      </c>
      <c r="L5" s="58"/>
    </row>
    <row r="6" spans="1:12" x14ac:dyDescent="0.25">
      <c r="A6" s="55">
        <v>46004</v>
      </c>
      <c r="B6" s="55">
        <v>46004</v>
      </c>
      <c r="C6" s="54" t="s">
        <v>557</v>
      </c>
      <c r="D6" s="54" t="s">
        <v>558</v>
      </c>
      <c r="E6" s="75">
        <v>207346105</v>
      </c>
      <c r="F6" s="158">
        <v>45606</v>
      </c>
      <c r="G6" s="156">
        <v>207300499</v>
      </c>
      <c r="H6">
        <v>2025</v>
      </c>
      <c r="J6" s="70" t="s">
        <v>557</v>
      </c>
      <c r="K6">
        <f t="shared" si="0"/>
        <v>12</v>
      </c>
      <c r="L6" s="58"/>
    </row>
    <row r="7" spans="1:12" x14ac:dyDescent="0.25">
      <c r="A7" s="55">
        <v>45993</v>
      </c>
      <c r="B7" s="55">
        <v>45993</v>
      </c>
      <c r="C7" s="54" t="s">
        <v>559</v>
      </c>
      <c r="D7" s="54" t="s">
        <v>560</v>
      </c>
      <c r="E7" s="75">
        <v>195410651</v>
      </c>
      <c r="F7" s="158">
        <v>42981</v>
      </c>
      <c r="G7" s="156">
        <v>195367670</v>
      </c>
      <c r="H7">
        <v>2025</v>
      </c>
      <c r="J7" s="70" t="s">
        <v>559</v>
      </c>
      <c r="K7">
        <f t="shared" si="0"/>
        <v>12</v>
      </c>
      <c r="L7" s="58"/>
    </row>
    <row r="8" spans="1:12" x14ac:dyDescent="0.25">
      <c r="A8" s="55">
        <v>45987</v>
      </c>
      <c r="B8" s="55">
        <v>45987</v>
      </c>
      <c r="C8" s="54" t="s">
        <v>561</v>
      </c>
      <c r="D8" s="54" t="s">
        <v>562</v>
      </c>
      <c r="E8" s="75">
        <v>627931522</v>
      </c>
      <c r="F8" s="158">
        <v>207149</v>
      </c>
      <c r="G8" s="156">
        <v>627724373</v>
      </c>
      <c r="H8">
        <v>2025</v>
      </c>
      <c r="J8" s="70" t="s">
        <v>561</v>
      </c>
      <c r="K8">
        <f t="shared" si="0"/>
        <v>11</v>
      </c>
      <c r="L8" s="58"/>
    </row>
    <row r="9" spans="1:12" x14ac:dyDescent="0.25">
      <c r="A9" s="55">
        <v>45987</v>
      </c>
      <c r="B9" s="55">
        <v>45987</v>
      </c>
      <c r="C9" s="54" t="s">
        <v>563</v>
      </c>
      <c r="D9" s="54" t="s">
        <v>564</v>
      </c>
      <c r="E9" s="75">
        <v>200044000</v>
      </c>
      <c r="F9" s="158">
        <v>44000</v>
      </c>
      <c r="G9" s="156">
        <v>200000000</v>
      </c>
      <c r="H9">
        <v>2025</v>
      </c>
      <c r="J9" s="70" t="s">
        <v>563</v>
      </c>
      <c r="K9">
        <f t="shared" si="0"/>
        <v>11</v>
      </c>
      <c r="L9" s="58"/>
    </row>
    <row r="10" spans="1:12" x14ac:dyDescent="0.25">
      <c r="A10" s="55">
        <v>45985</v>
      </c>
      <c r="B10" s="55">
        <v>45985</v>
      </c>
      <c r="C10" s="54" t="s">
        <v>565</v>
      </c>
      <c r="D10" s="54" t="s">
        <v>566</v>
      </c>
      <c r="E10" s="75">
        <v>458366677</v>
      </c>
      <c r="F10" s="158">
        <v>100818</v>
      </c>
      <c r="G10" s="156">
        <v>458265859</v>
      </c>
      <c r="H10">
        <v>2025</v>
      </c>
      <c r="J10" s="70" t="s">
        <v>565</v>
      </c>
      <c r="K10">
        <f t="shared" si="0"/>
        <v>11</v>
      </c>
      <c r="L10" s="58"/>
    </row>
    <row r="11" spans="1:12" s="64" customFormat="1" x14ac:dyDescent="0.25">
      <c r="A11" s="167">
        <v>45981</v>
      </c>
      <c r="B11" s="167">
        <v>45981</v>
      </c>
      <c r="C11" s="72" t="s">
        <v>567</v>
      </c>
      <c r="D11" s="167" t="s">
        <v>568</v>
      </c>
      <c r="E11" s="76">
        <v>462745197</v>
      </c>
      <c r="F11" s="158">
        <v>0</v>
      </c>
      <c r="G11" s="76">
        <v>462745197</v>
      </c>
      <c r="H11" s="64">
        <v>2025</v>
      </c>
      <c r="J11" s="154" t="s">
        <v>567</v>
      </c>
      <c r="K11">
        <f t="shared" si="0"/>
        <v>11</v>
      </c>
      <c r="L11" s="58"/>
    </row>
    <row r="12" spans="1:12" s="64" customFormat="1" x14ac:dyDescent="0.25">
      <c r="A12" s="168"/>
      <c r="B12" s="168"/>
      <c r="C12" s="73" t="s">
        <v>677</v>
      </c>
      <c r="D12" s="168"/>
      <c r="E12" s="76">
        <v>354086294</v>
      </c>
      <c r="F12" s="158">
        <v>0</v>
      </c>
      <c r="G12" s="76">
        <v>354086294</v>
      </c>
      <c r="H12" s="64">
        <v>2025</v>
      </c>
      <c r="I12" t="s">
        <v>667</v>
      </c>
      <c r="J12" s="155" t="s">
        <v>1206</v>
      </c>
      <c r="K12">
        <f t="shared" si="0"/>
        <v>1</v>
      </c>
      <c r="L12" s="58"/>
    </row>
    <row r="13" spans="1:12" x14ac:dyDescent="0.25">
      <c r="A13" s="55">
        <v>45979</v>
      </c>
      <c r="B13" s="55">
        <v>45979</v>
      </c>
      <c r="C13" s="54" t="s">
        <v>569</v>
      </c>
      <c r="D13" s="54" t="s">
        <v>570</v>
      </c>
      <c r="E13" s="75">
        <v>593544070</v>
      </c>
      <c r="F13" s="158">
        <v>195804</v>
      </c>
      <c r="G13" s="156">
        <v>593348266</v>
      </c>
      <c r="H13">
        <v>2025</v>
      </c>
      <c r="J13" s="70" t="s">
        <v>569</v>
      </c>
      <c r="K13">
        <f t="shared" si="0"/>
        <v>11</v>
      </c>
      <c r="L13" s="58"/>
    </row>
    <row r="14" spans="1:12" x14ac:dyDescent="0.25">
      <c r="A14" s="55">
        <v>45969</v>
      </c>
      <c r="B14" s="55">
        <v>45969</v>
      </c>
      <c r="C14" s="54" t="s">
        <v>571</v>
      </c>
      <c r="D14" s="54" t="s">
        <v>572</v>
      </c>
      <c r="E14" s="75">
        <v>202099795</v>
      </c>
      <c r="F14" s="158">
        <v>44452</v>
      </c>
      <c r="G14" s="156">
        <v>202055343</v>
      </c>
      <c r="H14">
        <v>2025</v>
      </c>
      <c r="J14" s="70" t="s">
        <v>571</v>
      </c>
      <c r="K14">
        <f t="shared" si="0"/>
        <v>11</v>
      </c>
      <c r="L14" s="58"/>
    </row>
    <row r="15" spans="1:12" x14ac:dyDescent="0.25">
      <c r="A15" s="55">
        <v>45960</v>
      </c>
      <c r="B15" s="55">
        <v>45960</v>
      </c>
      <c r="C15" s="54" t="s">
        <v>573</v>
      </c>
      <c r="D15" s="54" t="s">
        <v>574</v>
      </c>
      <c r="E15" s="75">
        <v>188082761</v>
      </c>
      <c r="F15" s="158">
        <v>41369</v>
      </c>
      <c r="G15" s="156">
        <v>188041392</v>
      </c>
      <c r="H15">
        <v>2025</v>
      </c>
      <c r="J15" s="70" t="s">
        <v>573</v>
      </c>
      <c r="K15">
        <f t="shared" si="0"/>
        <v>10</v>
      </c>
      <c r="L15" s="58"/>
    </row>
    <row r="16" spans="1:12" x14ac:dyDescent="0.25">
      <c r="A16" s="55">
        <v>45943</v>
      </c>
      <c r="B16" s="55">
        <v>45943</v>
      </c>
      <c r="C16" s="54" t="s">
        <v>575</v>
      </c>
      <c r="D16" s="54" t="s">
        <v>576</v>
      </c>
      <c r="E16" s="75">
        <v>378973162</v>
      </c>
      <c r="F16" s="158">
        <v>83356</v>
      </c>
      <c r="G16" s="156">
        <v>378889806</v>
      </c>
      <c r="H16">
        <v>2025</v>
      </c>
      <c r="J16" s="70" t="s">
        <v>575</v>
      </c>
      <c r="K16">
        <f t="shared" si="0"/>
        <v>10</v>
      </c>
      <c r="L16" s="58"/>
    </row>
    <row r="17" spans="1:12" x14ac:dyDescent="0.25">
      <c r="A17" s="55">
        <v>45930</v>
      </c>
      <c r="B17" s="55">
        <v>45930</v>
      </c>
      <c r="C17" s="54" t="s">
        <v>577</v>
      </c>
      <c r="D17" s="54" t="s">
        <v>578</v>
      </c>
      <c r="E17" s="75">
        <v>228078468</v>
      </c>
      <c r="F17" s="158">
        <v>50167</v>
      </c>
      <c r="G17" s="156">
        <v>228028301</v>
      </c>
      <c r="H17">
        <v>2025</v>
      </c>
      <c r="J17" s="70" t="s">
        <v>577</v>
      </c>
      <c r="K17">
        <f t="shared" si="0"/>
        <v>9</v>
      </c>
      <c r="L17" s="58"/>
    </row>
    <row r="18" spans="1:12" x14ac:dyDescent="0.25">
      <c r="A18" s="55">
        <v>45923</v>
      </c>
      <c r="B18" s="55">
        <v>45923</v>
      </c>
      <c r="C18" s="54" t="s">
        <v>579</v>
      </c>
      <c r="D18" s="54" t="s">
        <v>580</v>
      </c>
      <c r="E18" s="75">
        <v>883416444</v>
      </c>
      <c r="F18" s="158">
        <v>291432</v>
      </c>
      <c r="G18" s="156">
        <v>883125012</v>
      </c>
      <c r="H18">
        <v>2025</v>
      </c>
      <c r="J18" s="70" t="s">
        <v>579</v>
      </c>
      <c r="K18">
        <f t="shared" si="0"/>
        <v>9</v>
      </c>
      <c r="L18" s="58"/>
    </row>
    <row r="19" spans="1:12" x14ac:dyDescent="0.25">
      <c r="A19" s="55">
        <v>45903</v>
      </c>
      <c r="B19" s="55">
        <v>45903</v>
      </c>
      <c r="C19" s="54" t="s">
        <v>581</v>
      </c>
      <c r="D19" s="54" t="s">
        <v>582</v>
      </c>
      <c r="E19" s="75">
        <v>208136148</v>
      </c>
      <c r="F19" s="158">
        <v>45780</v>
      </c>
      <c r="G19" s="156">
        <v>208090368</v>
      </c>
      <c r="H19">
        <v>2025</v>
      </c>
      <c r="J19" s="70" t="s">
        <v>581</v>
      </c>
      <c r="K19">
        <f t="shared" si="0"/>
        <v>9</v>
      </c>
      <c r="L19" s="58"/>
    </row>
    <row r="20" spans="1:12" x14ac:dyDescent="0.25">
      <c r="A20" s="55">
        <v>45895</v>
      </c>
      <c r="B20" s="55">
        <v>45895</v>
      </c>
      <c r="C20" s="54" t="s">
        <v>583</v>
      </c>
      <c r="D20" s="54" t="s">
        <v>584</v>
      </c>
      <c r="E20" s="75">
        <v>604108864</v>
      </c>
      <c r="F20" s="158">
        <v>199290</v>
      </c>
      <c r="G20" s="156">
        <v>603909574</v>
      </c>
      <c r="H20">
        <v>2025</v>
      </c>
      <c r="J20" s="70" t="s">
        <v>583</v>
      </c>
      <c r="K20">
        <f t="shared" si="0"/>
        <v>8</v>
      </c>
      <c r="L20" s="58"/>
    </row>
    <row r="21" spans="1:12" x14ac:dyDescent="0.25">
      <c r="A21" s="55">
        <v>45891</v>
      </c>
      <c r="B21" s="55">
        <v>45891</v>
      </c>
      <c r="C21" s="54" t="s">
        <v>585</v>
      </c>
      <c r="D21" s="54" t="s">
        <v>586</v>
      </c>
      <c r="E21" s="75">
        <v>501861277</v>
      </c>
      <c r="F21" s="158">
        <v>165560</v>
      </c>
      <c r="G21" s="156">
        <v>501695717</v>
      </c>
      <c r="H21">
        <v>2025</v>
      </c>
      <c r="J21" s="70" t="s">
        <v>585</v>
      </c>
      <c r="K21">
        <f t="shared" si="0"/>
        <v>8</v>
      </c>
      <c r="L21" s="58"/>
    </row>
    <row r="22" spans="1:12" x14ac:dyDescent="0.25">
      <c r="A22" s="55">
        <v>45889</v>
      </c>
      <c r="B22" s="55">
        <v>45889</v>
      </c>
      <c r="C22" s="54" t="s">
        <v>587</v>
      </c>
      <c r="D22" s="54" t="s">
        <v>588</v>
      </c>
      <c r="E22" s="75">
        <v>312138429</v>
      </c>
      <c r="F22" s="158">
        <v>68655</v>
      </c>
      <c r="G22" s="156">
        <v>312069774</v>
      </c>
      <c r="H22">
        <v>2025</v>
      </c>
      <c r="J22" s="70" t="s">
        <v>587</v>
      </c>
      <c r="K22">
        <f t="shared" si="0"/>
        <v>8</v>
      </c>
      <c r="L22" s="58"/>
    </row>
    <row r="23" spans="1:12" x14ac:dyDescent="0.25">
      <c r="A23" s="55">
        <v>45887</v>
      </c>
      <c r="B23" s="55">
        <v>45887</v>
      </c>
      <c r="C23" s="54" t="s">
        <v>589</v>
      </c>
      <c r="D23" s="54" t="s">
        <v>590</v>
      </c>
      <c r="E23" s="75">
        <v>300066000</v>
      </c>
      <c r="F23" s="158">
        <v>66000</v>
      </c>
      <c r="G23" s="156">
        <v>300000000</v>
      </c>
      <c r="H23">
        <v>2025</v>
      </c>
      <c r="J23" s="70" t="s">
        <v>589</v>
      </c>
      <c r="K23">
        <f t="shared" si="0"/>
        <v>8</v>
      </c>
      <c r="L23" s="58"/>
    </row>
    <row r="24" spans="1:12" x14ac:dyDescent="0.25">
      <c r="A24" s="55">
        <v>45883</v>
      </c>
      <c r="B24" s="55">
        <v>45883</v>
      </c>
      <c r="C24" s="54" t="s">
        <v>591</v>
      </c>
      <c r="D24" s="54" t="s">
        <v>592</v>
      </c>
      <c r="E24" s="75">
        <v>148929153</v>
      </c>
      <c r="F24" s="158">
        <v>32757</v>
      </c>
      <c r="G24" s="156">
        <v>148896396</v>
      </c>
      <c r="H24">
        <v>2025</v>
      </c>
      <c r="J24" s="70" t="s">
        <v>591</v>
      </c>
      <c r="K24">
        <f t="shared" si="0"/>
        <v>8</v>
      </c>
      <c r="L24" s="58"/>
    </row>
    <row r="25" spans="1:12" x14ac:dyDescent="0.25">
      <c r="A25" s="55">
        <v>45875</v>
      </c>
      <c r="B25" s="55">
        <v>45875</v>
      </c>
      <c r="C25" s="54" t="s">
        <v>593</v>
      </c>
      <c r="D25" s="54" t="s">
        <v>594</v>
      </c>
      <c r="E25" s="75">
        <v>150033000</v>
      </c>
      <c r="F25" s="158">
        <v>33000</v>
      </c>
      <c r="G25" s="156">
        <v>150000000</v>
      </c>
      <c r="H25">
        <v>2025</v>
      </c>
      <c r="J25" s="70" t="s">
        <v>593</v>
      </c>
      <c r="K25">
        <f t="shared" si="0"/>
        <v>8</v>
      </c>
      <c r="L25" s="58"/>
    </row>
    <row r="26" spans="1:12" x14ac:dyDescent="0.25">
      <c r="A26" s="55">
        <v>45861</v>
      </c>
      <c r="B26" s="55">
        <v>45861</v>
      </c>
      <c r="C26" s="54" t="s">
        <v>595</v>
      </c>
      <c r="D26" s="54" t="s">
        <v>596</v>
      </c>
      <c r="E26" s="75">
        <v>553419726</v>
      </c>
      <c r="F26" s="158">
        <v>182568</v>
      </c>
      <c r="G26" s="156">
        <v>553237158</v>
      </c>
      <c r="H26">
        <v>2025</v>
      </c>
      <c r="J26" s="70" t="s">
        <v>595</v>
      </c>
      <c r="K26">
        <f t="shared" si="0"/>
        <v>7</v>
      </c>
      <c r="L26" s="58"/>
    </row>
    <row r="27" spans="1:12" x14ac:dyDescent="0.25">
      <c r="A27" s="55">
        <v>45854</v>
      </c>
      <c r="B27" s="55">
        <v>45854</v>
      </c>
      <c r="C27" s="54" t="s">
        <v>597</v>
      </c>
      <c r="D27" s="54" t="s">
        <v>598</v>
      </c>
      <c r="E27" s="75">
        <v>538172896</v>
      </c>
      <c r="F27" s="158">
        <v>177539</v>
      </c>
      <c r="G27" s="156">
        <v>537995357</v>
      </c>
      <c r="H27">
        <v>2025</v>
      </c>
      <c r="J27" s="70" t="s">
        <v>597</v>
      </c>
      <c r="K27">
        <f t="shared" si="0"/>
        <v>7</v>
      </c>
      <c r="L27" s="58"/>
    </row>
    <row r="28" spans="1:12" x14ac:dyDescent="0.25">
      <c r="A28" s="55">
        <v>45852</v>
      </c>
      <c r="B28" s="55">
        <v>45852</v>
      </c>
      <c r="C28" s="54" t="s">
        <v>599</v>
      </c>
      <c r="D28" s="54" t="s">
        <v>600</v>
      </c>
      <c r="E28" s="75">
        <v>354012100</v>
      </c>
      <c r="F28" s="158">
        <v>77866</v>
      </c>
      <c r="G28" s="156">
        <v>353934234</v>
      </c>
      <c r="H28">
        <v>2025</v>
      </c>
      <c r="J28" s="70" t="s">
        <v>599</v>
      </c>
      <c r="K28">
        <f t="shared" si="0"/>
        <v>7</v>
      </c>
      <c r="L28" s="58"/>
    </row>
    <row r="29" spans="1:12" x14ac:dyDescent="0.25">
      <c r="A29" s="55">
        <v>45831</v>
      </c>
      <c r="B29" s="55">
        <v>45831</v>
      </c>
      <c r="C29" s="54" t="s">
        <v>601</v>
      </c>
      <c r="D29" s="54" t="s">
        <v>602</v>
      </c>
      <c r="E29" s="75">
        <v>484319235</v>
      </c>
      <c r="F29" s="158">
        <v>106527</v>
      </c>
      <c r="G29" s="156">
        <v>484212708</v>
      </c>
      <c r="H29">
        <v>2025</v>
      </c>
      <c r="J29" s="70" t="s">
        <v>601</v>
      </c>
      <c r="K29">
        <f t="shared" si="0"/>
        <v>6</v>
      </c>
      <c r="L29" s="58"/>
    </row>
    <row r="30" spans="1:12" x14ac:dyDescent="0.25">
      <c r="A30" s="55">
        <v>45825</v>
      </c>
      <c r="B30" s="55">
        <v>45825</v>
      </c>
      <c r="C30" s="54" t="s">
        <v>603</v>
      </c>
      <c r="D30" s="54" t="s">
        <v>604</v>
      </c>
      <c r="E30" s="75">
        <v>696266444</v>
      </c>
      <c r="F30" s="158">
        <v>229692</v>
      </c>
      <c r="G30" s="156">
        <v>696036752</v>
      </c>
      <c r="H30">
        <v>2025</v>
      </c>
      <c r="J30" s="70" t="s">
        <v>603</v>
      </c>
      <c r="K30">
        <f t="shared" si="0"/>
        <v>6</v>
      </c>
      <c r="L30" s="58"/>
    </row>
    <row r="31" spans="1:12" x14ac:dyDescent="0.25">
      <c r="A31" s="55">
        <v>45810</v>
      </c>
      <c r="B31" s="55">
        <v>45810</v>
      </c>
      <c r="C31" s="54" t="s">
        <v>605</v>
      </c>
      <c r="D31" s="54" t="s">
        <v>606</v>
      </c>
      <c r="E31" s="75">
        <v>300066000</v>
      </c>
      <c r="F31" s="158">
        <v>66000</v>
      </c>
      <c r="G31" s="156">
        <v>300000000</v>
      </c>
      <c r="H31">
        <v>2024</v>
      </c>
      <c r="J31" s="160" t="s">
        <v>605</v>
      </c>
      <c r="K31">
        <f t="shared" si="0"/>
        <v>6</v>
      </c>
      <c r="L31" s="58"/>
    </row>
    <row r="32" spans="1:12" x14ac:dyDescent="0.25">
      <c r="A32" s="55">
        <v>45805</v>
      </c>
      <c r="B32" s="55">
        <v>45805</v>
      </c>
      <c r="C32" s="54" t="s">
        <v>607</v>
      </c>
      <c r="D32" s="54" t="s">
        <v>608</v>
      </c>
      <c r="E32" s="75">
        <v>378694757</v>
      </c>
      <c r="F32" s="158">
        <v>83294</v>
      </c>
      <c r="G32" s="156">
        <v>378611463</v>
      </c>
      <c r="H32">
        <v>2024</v>
      </c>
      <c r="J32" s="160" t="s">
        <v>607</v>
      </c>
      <c r="K32">
        <f t="shared" si="0"/>
        <v>5</v>
      </c>
      <c r="L32" s="58"/>
    </row>
    <row r="33" spans="1:12" x14ac:dyDescent="0.25">
      <c r="A33" s="55">
        <v>45803</v>
      </c>
      <c r="B33" s="55">
        <v>45803</v>
      </c>
      <c r="C33" s="54" t="s">
        <v>609</v>
      </c>
      <c r="D33" s="54" t="s">
        <v>610</v>
      </c>
      <c r="E33" s="75">
        <v>600198000</v>
      </c>
      <c r="F33" s="158">
        <v>198000</v>
      </c>
      <c r="G33" s="156">
        <v>600000000</v>
      </c>
      <c r="H33">
        <v>2024</v>
      </c>
      <c r="J33" s="160" t="s">
        <v>609</v>
      </c>
      <c r="K33">
        <f t="shared" si="0"/>
        <v>5</v>
      </c>
      <c r="L33" s="58"/>
    </row>
    <row r="34" spans="1:12" x14ac:dyDescent="0.25">
      <c r="A34" s="55">
        <v>45796</v>
      </c>
      <c r="B34" s="55">
        <v>45796</v>
      </c>
      <c r="C34" s="54" t="s">
        <v>611</v>
      </c>
      <c r="D34" s="54" t="s">
        <v>612</v>
      </c>
      <c r="E34" s="75">
        <v>406130657</v>
      </c>
      <c r="F34" s="158">
        <v>89329</v>
      </c>
      <c r="G34" s="156">
        <v>406041328</v>
      </c>
      <c r="H34">
        <v>2024</v>
      </c>
      <c r="J34" s="160" t="s">
        <v>611</v>
      </c>
      <c r="K34">
        <f t="shared" si="0"/>
        <v>5</v>
      </c>
      <c r="L34" s="58"/>
    </row>
    <row r="35" spans="1:12" x14ac:dyDescent="0.25">
      <c r="A35" s="55">
        <v>45791</v>
      </c>
      <c r="B35" s="55">
        <v>45791</v>
      </c>
      <c r="C35" s="54" t="s">
        <v>613</v>
      </c>
      <c r="D35" s="54" t="s">
        <v>614</v>
      </c>
      <c r="E35" s="75">
        <v>507866142</v>
      </c>
      <c r="F35" s="158">
        <v>167541</v>
      </c>
      <c r="G35" s="156">
        <v>507698601</v>
      </c>
      <c r="H35">
        <v>2024</v>
      </c>
      <c r="J35" s="54" t="s">
        <v>613</v>
      </c>
      <c r="K35">
        <f t="shared" si="0"/>
        <v>5</v>
      </c>
      <c r="L35" s="58"/>
    </row>
    <row r="36" spans="1:12" x14ac:dyDescent="0.25">
      <c r="A36" s="55">
        <v>45784</v>
      </c>
      <c r="B36" s="55">
        <v>45784</v>
      </c>
      <c r="C36" s="54" t="s">
        <v>615</v>
      </c>
      <c r="D36" s="54" t="s">
        <v>616</v>
      </c>
      <c r="E36" s="75">
        <v>1416577456</v>
      </c>
      <c r="F36" s="158">
        <v>467316</v>
      </c>
      <c r="G36" s="156">
        <v>1416110140</v>
      </c>
      <c r="H36">
        <v>2024</v>
      </c>
      <c r="J36" s="54" t="s">
        <v>615</v>
      </c>
      <c r="K36">
        <f t="shared" si="0"/>
        <v>5</v>
      </c>
      <c r="L36" s="58"/>
    </row>
    <row r="37" spans="1:12" x14ac:dyDescent="0.25">
      <c r="A37" s="55">
        <v>45769</v>
      </c>
      <c r="B37" s="55">
        <v>45769</v>
      </c>
      <c r="C37" s="54" t="s">
        <v>617</v>
      </c>
      <c r="D37" s="54" t="s">
        <v>618</v>
      </c>
      <c r="E37" s="75">
        <v>720567234</v>
      </c>
      <c r="F37" s="158">
        <v>237709</v>
      </c>
      <c r="G37" s="156">
        <v>720329525</v>
      </c>
      <c r="H37">
        <v>2024</v>
      </c>
      <c r="J37" s="54" t="s">
        <v>617</v>
      </c>
      <c r="K37">
        <f t="shared" si="0"/>
        <v>4</v>
      </c>
      <c r="L37" s="58"/>
    </row>
    <row r="38" spans="1:12" x14ac:dyDescent="0.25">
      <c r="A38" s="55">
        <v>45763</v>
      </c>
      <c r="B38" s="55">
        <v>45763</v>
      </c>
      <c r="C38" s="54" t="s">
        <v>619</v>
      </c>
      <c r="D38" s="54" t="s">
        <v>620</v>
      </c>
      <c r="E38" s="75">
        <v>1500495000</v>
      </c>
      <c r="F38" s="158">
        <v>495000</v>
      </c>
      <c r="G38" s="156">
        <v>1500000000</v>
      </c>
      <c r="H38">
        <v>2024</v>
      </c>
      <c r="J38" s="54" t="s">
        <v>619</v>
      </c>
      <c r="K38">
        <f t="shared" si="0"/>
        <v>4</v>
      </c>
      <c r="L38" s="58"/>
    </row>
    <row r="39" spans="1:12" x14ac:dyDescent="0.25">
      <c r="A39" s="55">
        <v>45756</v>
      </c>
      <c r="B39" s="55">
        <v>45756</v>
      </c>
      <c r="C39" s="54" t="s">
        <v>621</v>
      </c>
      <c r="D39" s="54" t="s">
        <v>622</v>
      </c>
      <c r="E39" s="75">
        <v>976180243</v>
      </c>
      <c r="F39" s="158">
        <v>322033</v>
      </c>
      <c r="G39" s="156">
        <v>975858210</v>
      </c>
      <c r="H39">
        <v>2024</v>
      </c>
      <c r="J39" s="54" t="s">
        <v>621</v>
      </c>
      <c r="K39">
        <f t="shared" si="0"/>
        <v>4</v>
      </c>
      <c r="L39" s="58"/>
    </row>
    <row r="40" spans="1:12" x14ac:dyDescent="0.25">
      <c r="A40" s="55">
        <v>45747</v>
      </c>
      <c r="B40" s="55">
        <v>45747</v>
      </c>
      <c r="C40" s="54" t="s">
        <v>623</v>
      </c>
      <c r="D40" s="54" t="s">
        <v>624</v>
      </c>
      <c r="E40" s="75">
        <v>2166668954</v>
      </c>
      <c r="F40" s="158">
        <v>714765</v>
      </c>
      <c r="G40" s="156">
        <v>2165954189</v>
      </c>
      <c r="H40">
        <v>2024</v>
      </c>
      <c r="J40" s="54" t="s">
        <v>623</v>
      </c>
      <c r="K40">
        <f t="shared" si="0"/>
        <v>3</v>
      </c>
      <c r="L40" s="58"/>
    </row>
    <row r="41" spans="1:12" x14ac:dyDescent="0.25">
      <c r="A41" s="55">
        <v>45743</v>
      </c>
      <c r="B41" s="55">
        <v>45743</v>
      </c>
      <c r="C41" s="54" t="s">
        <v>625</v>
      </c>
      <c r="D41" s="54" t="s">
        <v>626</v>
      </c>
      <c r="E41" s="75">
        <v>468210405</v>
      </c>
      <c r="F41" s="158">
        <v>102983</v>
      </c>
      <c r="G41" s="156">
        <v>468107422</v>
      </c>
      <c r="H41">
        <v>2024</v>
      </c>
      <c r="J41" s="54" t="s">
        <v>625</v>
      </c>
      <c r="K41">
        <f t="shared" si="0"/>
        <v>3</v>
      </c>
      <c r="L41" s="58"/>
    </row>
    <row r="42" spans="1:12" x14ac:dyDescent="0.25">
      <c r="A42" s="55">
        <v>45738</v>
      </c>
      <c r="B42" s="55">
        <v>45738</v>
      </c>
      <c r="C42" s="54" t="s">
        <v>627</v>
      </c>
      <c r="D42" s="54" t="s">
        <v>628</v>
      </c>
      <c r="E42" s="75">
        <v>500165000</v>
      </c>
      <c r="F42" s="158">
        <v>165000</v>
      </c>
      <c r="G42" s="156">
        <v>500000000</v>
      </c>
      <c r="H42">
        <v>2024</v>
      </c>
      <c r="J42" s="54" t="s">
        <v>627</v>
      </c>
      <c r="K42">
        <f t="shared" si="0"/>
        <v>3</v>
      </c>
      <c r="L42" s="58"/>
    </row>
    <row r="43" spans="1:12" x14ac:dyDescent="0.25">
      <c r="A43" s="55">
        <v>45733</v>
      </c>
      <c r="B43" s="55">
        <v>45733</v>
      </c>
      <c r="C43" s="54" t="s">
        <v>629</v>
      </c>
      <c r="D43" s="54" t="s">
        <v>628</v>
      </c>
      <c r="E43" s="75">
        <v>500165000</v>
      </c>
      <c r="F43" s="158">
        <v>165000</v>
      </c>
      <c r="G43" s="156">
        <v>500000000</v>
      </c>
      <c r="H43">
        <v>2024</v>
      </c>
      <c r="J43" s="54" t="s">
        <v>629</v>
      </c>
      <c r="K43">
        <f t="shared" si="0"/>
        <v>3</v>
      </c>
      <c r="L43" s="58"/>
    </row>
    <row r="44" spans="1:12" x14ac:dyDescent="0.25">
      <c r="A44" s="55">
        <v>45726</v>
      </c>
      <c r="B44" s="55">
        <v>45726</v>
      </c>
      <c r="C44" s="54" t="s">
        <v>630</v>
      </c>
      <c r="D44" s="54" t="s">
        <v>628</v>
      </c>
      <c r="E44" s="75">
        <v>600198000</v>
      </c>
      <c r="F44" s="158">
        <v>198000</v>
      </c>
      <c r="G44" s="156">
        <v>600000000</v>
      </c>
      <c r="H44">
        <v>2024</v>
      </c>
      <c r="J44" s="54" t="s">
        <v>630</v>
      </c>
      <c r="K44">
        <f t="shared" si="0"/>
        <v>3</v>
      </c>
      <c r="L44" s="58"/>
    </row>
    <row r="45" spans="1:12" x14ac:dyDescent="0.25">
      <c r="A45" s="55">
        <v>45720</v>
      </c>
      <c r="B45" s="55">
        <v>45720</v>
      </c>
      <c r="C45" s="54" t="s">
        <v>631</v>
      </c>
      <c r="D45" s="54" t="s">
        <v>632</v>
      </c>
      <c r="E45" s="75">
        <v>1247353727</v>
      </c>
      <c r="F45" s="158">
        <v>411491</v>
      </c>
      <c r="G45" s="156">
        <v>1246942236</v>
      </c>
      <c r="H45">
        <v>2024</v>
      </c>
      <c r="J45" s="54" t="s">
        <v>631</v>
      </c>
      <c r="K45">
        <f t="shared" si="0"/>
        <v>3</v>
      </c>
      <c r="L45" s="58"/>
    </row>
    <row r="46" spans="1:12" x14ac:dyDescent="0.25">
      <c r="A46" s="55">
        <v>45712</v>
      </c>
      <c r="B46" s="55">
        <v>45712</v>
      </c>
      <c r="C46" s="54" t="s">
        <v>633</v>
      </c>
      <c r="D46" s="54" t="s">
        <v>634</v>
      </c>
      <c r="E46" s="75">
        <v>500165000</v>
      </c>
      <c r="F46" s="158">
        <v>165000</v>
      </c>
      <c r="G46" s="156">
        <v>500000000</v>
      </c>
      <c r="H46">
        <v>2024</v>
      </c>
      <c r="J46" s="54" t="s">
        <v>633</v>
      </c>
      <c r="K46">
        <f t="shared" si="0"/>
        <v>2</v>
      </c>
      <c r="L46" s="58"/>
    </row>
    <row r="47" spans="1:12" x14ac:dyDescent="0.25">
      <c r="A47" s="55">
        <v>45706</v>
      </c>
      <c r="B47" s="55">
        <v>45706</v>
      </c>
      <c r="C47" s="54" t="s">
        <v>635</v>
      </c>
      <c r="D47" s="54" t="s">
        <v>636</v>
      </c>
      <c r="E47" s="75">
        <v>500165000</v>
      </c>
      <c r="F47" s="158">
        <v>165000</v>
      </c>
      <c r="G47" s="156">
        <v>500000000</v>
      </c>
      <c r="H47">
        <v>2024</v>
      </c>
      <c r="J47" s="54" t="s">
        <v>635</v>
      </c>
      <c r="K47">
        <f t="shared" si="0"/>
        <v>2</v>
      </c>
      <c r="L47" s="58"/>
    </row>
    <row r="48" spans="1:12" x14ac:dyDescent="0.25">
      <c r="A48" s="55">
        <v>45700</v>
      </c>
      <c r="B48" s="55">
        <v>45700</v>
      </c>
      <c r="C48" s="54" t="s">
        <v>637</v>
      </c>
      <c r="D48" s="54" t="s">
        <v>638</v>
      </c>
      <c r="E48" s="75">
        <v>300066000</v>
      </c>
      <c r="F48" s="158">
        <v>66000</v>
      </c>
      <c r="G48" s="156">
        <v>300000000</v>
      </c>
      <c r="H48">
        <v>2024</v>
      </c>
      <c r="J48" s="54" t="s">
        <v>637</v>
      </c>
      <c r="K48">
        <f t="shared" si="0"/>
        <v>2</v>
      </c>
      <c r="L48" s="58"/>
    </row>
    <row r="49" spans="1:12" x14ac:dyDescent="0.25">
      <c r="A49" s="55">
        <v>45698</v>
      </c>
      <c r="B49" s="55">
        <v>45698</v>
      </c>
      <c r="C49" s="54" t="s">
        <v>639</v>
      </c>
      <c r="D49" s="54" t="s">
        <v>638</v>
      </c>
      <c r="E49" s="75">
        <v>1400462000</v>
      </c>
      <c r="F49" s="158">
        <v>462000</v>
      </c>
      <c r="G49" s="156">
        <v>1400000000</v>
      </c>
      <c r="H49">
        <v>2024</v>
      </c>
      <c r="J49" s="54" t="s">
        <v>639</v>
      </c>
      <c r="K49">
        <f t="shared" si="0"/>
        <v>2</v>
      </c>
      <c r="L49" s="58"/>
    </row>
    <row r="50" spans="1:12" x14ac:dyDescent="0.25">
      <c r="A50" s="55">
        <v>45681</v>
      </c>
      <c r="B50" s="55">
        <v>45681</v>
      </c>
      <c r="C50" s="54" t="s">
        <v>640</v>
      </c>
      <c r="D50" s="54" t="s">
        <v>638</v>
      </c>
      <c r="E50" s="75">
        <v>530928363</v>
      </c>
      <c r="F50" s="158">
        <v>175149</v>
      </c>
      <c r="G50" s="156">
        <v>530753214</v>
      </c>
      <c r="H50">
        <v>2024</v>
      </c>
      <c r="J50" s="54" t="s">
        <v>640</v>
      </c>
      <c r="K50">
        <f t="shared" si="0"/>
        <v>1</v>
      </c>
      <c r="L50" s="58"/>
    </row>
    <row r="51" spans="1:12" x14ac:dyDescent="0.25">
      <c r="A51" s="55">
        <v>45680</v>
      </c>
      <c r="B51" s="55">
        <v>45680</v>
      </c>
      <c r="C51" s="54" t="s">
        <v>641</v>
      </c>
      <c r="D51" s="54" t="s">
        <v>642</v>
      </c>
      <c r="E51" s="75">
        <v>1000532890</v>
      </c>
      <c r="F51" s="158">
        <v>330067</v>
      </c>
      <c r="G51" s="156">
        <v>1000202823</v>
      </c>
      <c r="H51">
        <v>2024</v>
      </c>
      <c r="J51" s="54" t="s">
        <v>641</v>
      </c>
      <c r="K51">
        <f t="shared" si="0"/>
        <v>1</v>
      </c>
      <c r="L51" s="58"/>
    </row>
    <row r="52" spans="1:12" x14ac:dyDescent="0.25">
      <c r="A52" s="55">
        <v>45677</v>
      </c>
      <c r="B52" s="55">
        <v>45677</v>
      </c>
      <c r="C52" s="54" t="s">
        <v>643</v>
      </c>
      <c r="D52" s="54" t="s">
        <v>644</v>
      </c>
      <c r="E52" s="75">
        <v>1000330000</v>
      </c>
      <c r="F52" s="158">
        <v>330000</v>
      </c>
      <c r="G52" s="156">
        <v>1000000000</v>
      </c>
      <c r="H52">
        <v>2024</v>
      </c>
      <c r="J52" s="54" t="s">
        <v>643</v>
      </c>
      <c r="K52">
        <f t="shared" si="0"/>
        <v>1</v>
      </c>
      <c r="L52" s="58"/>
    </row>
    <row r="53" spans="1:12" x14ac:dyDescent="0.25">
      <c r="A53" s="55">
        <v>45674</v>
      </c>
      <c r="B53" s="55">
        <v>45674</v>
      </c>
      <c r="C53" s="54" t="s">
        <v>645</v>
      </c>
      <c r="D53" s="54" t="s">
        <v>646</v>
      </c>
      <c r="E53" s="75">
        <v>600198000</v>
      </c>
      <c r="F53" s="158">
        <v>198000</v>
      </c>
      <c r="G53" s="156">
        <v>600000000</v>
      </c>
      <c r="H53">
        <v>2024</v>
      </c>
      <c r="J53" s="54" t="s">
        <v>645</v>
      </c>
      <c r="K53">
        <f t="shared" si="0"/>
        <v>1</v>
      </c>
      <c r="L53" s="58"/>
    </row>
    <row r="54" spans="1:12" x14ac:dyDescent="0.25">
      <c r="A54" s="55">
        <v>45673</v>
      </c>
      <c r="B54" s="55">
        <v>45673</v>
      </c>
      <c r="C54" s="54" t="s">
        <v>647</v>
      </c>
      <c r="D54" s="54" t="s">
        <v>648</v>
      </c>
      <c r="E54" s="75">
        <v>1001373045</v>
      </c>
      <c r="F54" s="158">
        <v>330344</v>
      </c>
      <c r="G54" s="156">
        <v>1001042701</v>
      </c>
      <c r="H54">
        <v>2024</v>
      </c>
      <c r="J54" s="54" t="s">
        <v>647</v>
      </c>
      <c r="K54">
        <f t="shared" si="0"/>
        <v>1</v>
      </c>
      <c r="L54" s="58"/>
    </row>
    <row r="55" spans="1:12" x14ac:dyDescent="0.25">
      <c r="A55" s="55">
        <v>45673</v>
      </c>
      <c r="B55" s="55">
        <v>45673</v>
      </c>
      <c r="C55" s="54" t="s">
        <v>649</v>
      </c>
      <c r="D55" s="54" t="s">
        <v>650</v>
      </c>
      <c r="E55" s="75">
        <v>840379718</v>
      </c>
      <c r="F55" s="158">
        <v>277234</v>
      </c>
      <c r="G55" s="156">
        <v>840102484</v>
      </c>
      <c r="H55">
        <v>2024</v>
      </c>
      <c r="J55" s="54" t="s">
        <v>649</v>
      </c>
      <c r="K55">
        <f t="shared" si="0"/>
        <v>1</v>
      </c>
      <c r="L55" s="58"/>
    </row>
    <row r="56" spans="1:12" x14ac:dyDescent="0.25">
      <c r="A56" s="55">
        <v>45670</v>
      </c>
      <c r="B56" s="55">
        <v>45670</v>
      </c>
      <c r="C56" s="54" t="s">
        <v>651</v>
      </c>
      <c r="D56" s="54" t="s">
        <v>650</v>
      </c>
      <c r="E56" s="75">
        <v>540178200</v>
      </c>
      <c r="F56" s="158">
        <v>178200</v>
      </c>
      <c r="G56" s="156">
        <v>540000000</v>
      </c>
      <c r="H56">
        <v>2024</v>
      </c>
      <c r="J56" s="54" t="s">
        <v>651</v>
      </c>
      <c r="K56">
        <f t="shared" si="0"/>
        <v>1</v>
      </c>
      <c r="L56" s="58"/>
    </row>
    <row r="57" spans="1:12" x14ac:dyDescent="0.25">
      <c r="A57" s="55">
        <v>45664</v>
      </c>
      <c r="B57" s="55">
        <v>45664</v>
      </c>
      <c r="C57" s="54" t="s">
        <v>652</v>
      </c>
      <c r="D57" s="54" t="s">
        <v>653</v>
      </c>
      <c r="E57" s="75">
        <v>403003909</v>
      </c>
      <c r="F57" s="158">
        <v>88641</v>
      </c>
      <c r="G57" s="156">
        <v>402915268</v>
      </c>
      <c r="H57">
        <v>2024</v>
      </c>
      <c r="J57" s="54" t="s">
        <v>652</v>
      </c>
      <c r="K57">
        <f t="shared" si="0"/>
        <v>1</v>
      </c>
      <c r="L57" s="58"/>
    </row>
    <row r="58" spans="1:12" x14ac:dyDescent="0.25">
      <c r="A58" s="55">
        <v>45659</v>
      </c>
      <c r="B58" s="55">
        <v>45659</v>
      </c>
      <c r="C58" s="54" t="s">
        <v>654</v>
      </c>
      <c r="D58" s="54" t="s">
        <v>655</v>
      </c>
      <c r="E58" s="75">
        <v>500165000</v>
      </c>
      <c r="F58" s="158">
        <v>165000</v>
      </c>
      <c r="G58" s="156">
        <v>500000000</v>
      </c>
      <c r="H58">
        <v>2024</v>
      </c>
      <c r="J58" s="54" t="s">
        <v>654</v>
      </c>
      <c r="K58">
        <f t="shared" si="0"/>
        <v>1</v>
      </c>
      <c r="L58" s="58"/>
    </row>
    <row r="59" spans="1:12" ht="15.75" x14ac:dyDescent="0.25">
      <c r="A59" s="51">
        <v>45992</v>
      </c>
      <c r="B59" s="51">
        <v>45992</v>
      </c>
      <c r="D59" t="s">
        <v>657</v>
      </c>
      <c r="E59" s="77">
        <v>838405209</v>
      </c>
      <c r="F59" s="158">
        <v>0</v>
      </c>
      <c r="G59" s="156">
        <v>838405209</v>
      </c>
      <c r="H59">
        <v>2025</v>
      </c>
      <c r="I59" t="s">
        <v>667</v>
      </c>
      <c r="J59" s="68" t="s">
        <v>1220</v>
      </c>
      <c r="K59">
        <f t="shared" si="0"/>
        <v>12</v>
      </c>
      <c r="L59" s="58"/>
    </row>
    <row r="60" spans="1:12" x14ac:dyDescent="0.25">
      <c r="B60" s="51">
        <v>45817</v>
      </c>
      <c r="D60" s="60" t="s">
        <v>658</v>
      </c>
      <c r="E60" s="75">
        <v>971170490</v>
      </c>
      <c r="F60" s="158">
        <v>0</v>
      </c>
      <c r="G60" s="156">
        <v>971170490</v>
      </c>
      <c r="H60">
        <v>2025</v>
      </c>
      <c r="I60" t="s">
        <v>667</v>
      </c>
      <c r="J60" s="68" t="s">
        <v>1208</v>
      </c>
      <c r="K60">
        <f t="shared" si="0"/>
        <v>6</v>
      </c>
      <c r="L60" s="58"/>
    </row>
    <row r="61" spans="1:12" ht="15.75" x14ac:dyDescent="0.25">
      <c r="B61" s="51">
        <v>45841</v>
      </c>
      <c r="D61" s="61" t="s">
        <v>660</v>
      </c>
      <c r="E61" s="75">
        <v>554558269</v>
      </c>
      <c r="F61" s="158">
        <v>0</v>
      </c>
      <c r="G61" s="156">
        <v>554558269</v>
      </c>
      <c r="H61">
        <v>2025</v>
      </c>
      <c r="I61" t="s">
        <v>667</v>
      </c>
      <c r="J61" s="68" t="s">
        <v>1209</v>
      </c>
      <c r="K61">
        <f t="shared" si="0"/>
        <v>7</v>
      </c>
      <c r="L61" s="58"/>
    </row>
    <row r="62" spans="1:12" ht="15.75" x14ac:dyDescent="0.25">
      <c r="B62" s="13">
        <v>45846</v>
      </c>
      <c r="D62" s="62" t="s">
        <v>661</v>
      </c>
      <c r="E62" s="77">
        <v>571315080</v>
      </c>
      <c r="F62" s="158">
        <v>0</v>
      </c>
      <c r="G62" s="156">
        <v>571315080</v>
      </c>
      <c r="H62">
        <v>2025</v>
      </c>
      <c r="I62" t="s">
        <v>667</v>
      </c>
      <c r="J62" s="68" t="s">
        <v>1210</v>
      </c>
      <c r="K62">
        <f t="shared" si="0"/>
        <v>7</v>
      </c>
      <c r="L62" s="58"/>
    </row>
    <row r="63" spans="1:12" ht="15.75" x14ac:dyDescent="0.25">
      <c r="B63" s="13">
        <v>45868</v>
      </c>
      <c r="D63" t="s">
        <v>663</v>
      </c>
      <c r="E63" s="77">
        <v>530260326</v>
      </c>
      <c r="F63" s="158">
        <v>0</v>
      </c>
      <c r="G63" s="156">
        <v>530260326</v>
      </c>
      <c r="H63">
        <v>2025</v>
      </c>
      <c r="I63" t="s">
        <v>667</v>
      </c>
      <c r="J63" s="68" t="s">
        <v>1211</v>
      </c>
      <c r="K63">
        <f t="shared" si="0"/>
        <v>7</v>
      </c>
      <c r="L63" s="58"/>
    </row>
    <row r="64" spans="1:12" ht="15.75" x14ac:dyDescent="0.25">
      <c r="B64" s="13">
        <v>45877</v>
      </c>
      <c r="D64" s="61" t="s">
        <v>664</v>
      </c>
      <c r="E64" s="78">
        <v>998530850</v>
      </c>
      <c r="F64" s="158">
        <v>0</v>
      </c>
      <c r="G64" s="156">
        <v>998530850</v>
      </c>
      <c r="H64">
        <v>2025</v>
      </c>
      <c r="I64" t="s">
        <v>667</v>
      </c>
      <c r="J64" s="68" t="s">
        <v>1212</v>
      </c>
      <c r="K64">
        <f t="shared" si="0"/>
        <v>8</v>
      </c>
      <c r="L64" s="58"/>
    </row>
    <row r="65" spans="2:12" ht="15.75" x14ac:dyDescent="0.25">
      <c r="B65" s="51">
        <v>45950</v>
      </c>
      <c r="D65" s="61" t="s">
        <v>665</v>
      </c>
      <c r="E65" s="78">
        <v>1762433921</v>
      </c>
      <c r="F65" s="158">
        <v>0</v>
      </c>
      <c r="G65" s="156">
        <v>1762433921</v>
      </c>
      <c r="H65">
        <v>2025</v>
      </c>
      <c r="I65" t="s">
        <v>667</v>
      </c>
      <c r="J65" s="68" t="s">
        <v>1218</v>
      </c>
      <c r="K65">
        <f t="shared" si="0"/>
        <v>10</v>
      </c>
      <c r="L65" s="58"/>
    </row>
    <row r="66" spans="2:12" ht="15.75" x14ac:dyDescent="0.25">
      <c r="B66" s="51">
        <v>45950</v>
      </c>
      <c r="D66" s="61" t="s">
        <v>666</v>
      </c>
      <c r="E66" s="78">
        <v>630603595</v>
      </c>
      <c r="F66" s="158">
        <v>0</v>
      </c>
      <c r="G66" s="14">
        <v>630603595</v>
      </c>
      <c r="H66">
        <v>2025</v>
      </c>
      <c r="I66" t="s">
        <v>667</v>
      </c>
      <c r="J66" s="68" t="s">
        <v>1225</v>
      </c>
      <c r="K66">
        <f t="shared" si="0"/>
        <v>10</v>
      </c>
      <c r="L66" s="58"/>
    </row>
    <row r="67" spans="2:12" ht="15.75" x14ac:dyDescent="0.25">
      <c r="B67" s="51">
        <v>45968</v>
      </c>
      <c r="D67" s="63" t="s">
        <v>668</v>
      </c>
      <c r="E67" s="78">
        <v>749482985</v>
      </c>
      <c r="F67" s="158">
        <v>0</v>
      </c>
      <c r="G67" s="156">
        <v>749482985</v>
      </c>
      <c r="H67">
        <v>2025</v>
      </c>
      <c r="I67" t="s">
        <v>667</v>
      </c>
      <c r="J67" s="68" t="s">
        <v>1219</v>
      </c>
      <c r="K67">
        <f t="shared" si="0"/>
        <v>11</v>
      </c>
      <c r="L67" s="58"/>
    </row>
    <row r="68" spans="2:12" ht="15.75" x14ac:dyDescent="0.25">
      <c r="B68" s="51">
        <v>46000</v>
      </c>
      <c r="D68" s="61" t="s">
        <v>669</v>
      </c>
      <c r="E68" s="78">
        <v>1007301964</v>
      </c>
      <c r="F68" s="158">
        <v>0</v>
      </c>
      <c r="G68" s="156">
        <v>1007301964</v>
      </c>
      <c r="H68">
        <v>2025</v>
      </c>
      <c r="I68" t="s">
        <v>667</v>
      </c>
      <c r="J68" s="68" t="s">
        <v>1221</v>
      </c>
      <c r="K68">
        <f t="shared" ref="K68:K73" si="1">MONTH(B68)</f>
        <v>12</v>
      </c>
      <c r="L68" s="58"/>
    </row>
    <row r="69" spans="2:12" x14ac:dyDescent="0.25">
      <c r="B69" s="51">
        <v>45905</v>
      </c>
      <c r="D69" t="s">
        <v>670</v>
      </c>
      <c r="E69" s="78">
        <v>470202612</v>
      </c>
      <c r="F69" s="158">
        <v>0</v>
      </c>
      <c r="G69" s="156">
        <v>470202612</v>
      </c>
      <c r="H69">
        <v>2025</v>
      </c>
      <c r="I69" t="s">
        <v>667</v>
      </c>
      <c r="J69" s="68" t="s">
        <v>1213</v>
      </c>
      <c r="K69">
        <f t="shared" si="1"/>
        <v>9</v>
      </c>
      <c r="L69" s="58"/>
    </row>
    <row r="70" spans="2:12" x14ac:dyDescent="0.25">
      <c r="B70" s="51">
        <v>45909</v>
      </c>
      <c r="D70" t="s">
        <v>671</v>
      </c>
      <c r="E70" s="78">
        <v>826713714</v>
      </c>
      <c r="F70" s="158">
        <v>0</v>
      </c>
      <c r="G70" s="156">
        <v>826713714</v>
      </c>
      <c r="H70">
        <v>2025</v>
      </c>
      <c r="I70" t="s">
        <v>667</v>
      </c>
      <c r="J70" s="68" t="s">
        <v>1214</v>
      </c>
      <c r="K70">
        <f t="shared" si="1"/>
        <v>9</v>
      </c>
      <c r="L70" s="58"/>
    </row>
    <row r="71" spans="2:12" x14ac:dyDescent="0.25">
      <c r="B71" s="51">
        <v>45915</v>
      </c>
      <c r="D71" t="s">
        <v>672</v>
      </c>
      <c r="E71" s="78">
        <v>2137566420</v>
      </c>
      <c r="F71" s="158">
        <v>0</v>
      </c>
      <c r="G71" s="156">
        <v>2137566420</v>
      </c>
      <c r="H71">
        <v>2025</v>
      </c>
      <c r="I71" t="s">
        <v>667</v>
      </c>
      <c r="J71" s="68" t="s">
        <v>1215</v>
      </c>
      <c r="K71">
        <f t="shared" si="1"/>
        <v>9</v>
      </c>
      <c r="L71" s="58"/>
    </row>
    <row r="72" spans="2:12" x14ac:dyDescent="0.25">
      <c r="B72" s="51">
        <v>45929</v>
      </c>
      <c r="D72" t="s">
        <v>673</v>
      </c>
      <c r="E72" s="78">
        <v>792486174</v>
      </c>
      <c r="F72" s="158">
        <v>0</v>
      </c>
      <c r="G72" s="156">
        <v>792486174</v>
      </c>
      <c r="H72">
        <v>2025</v>
      </c>
      <c r="I72" t="s">
        <v>667</v>
      </c>
      <c r="J72" s="68" t="s">
        <v>1216</v>
      </c>
      <c r="K72">
        <f t="shared" si="1"/>
        <v>9</v>
      </c>
      <c r="L72" s="58"/>
    </row>
    <row r="73" spans="2:12" x14ac:dyDescent="0.25">
      <c r="B73" s="13">
        <v>45937</v>
      </c>
      <c r="D73" t="s">
        <v>674</v>
      </c>
      <c r="E73" s="78">
        <v>993154303</v>
      </c>
      <c r="F73" s="158">
        <v>0</v>
      </c>
      <c r="G73" s="156">
        <v>993154303</v>
      </c>
      <c r="H73">
        <v>2025</v>
      </c>
      <c r="I73" t="s">
        <v>667</v>
      </c>
      <c r="J73" s="68" t="s">
        <v>1217</v>
      </c>
      <c r="K73">
        <f t="shared" si="1"/>
        <v>10</v>
      </c>
      <c r="L73" s="58"/>
    </row>
  </sheetData>
  <autoFilter ref="A2:J71" xr:uid="{01C7E5FA-B504-4954-B6A9-8070EFA5BF34}"/>
  <mergeCells count="3">
    <mergeCell ref="A11:A12"/>
    <mergeCell ref="B11:B12"/>
    <mergeCell ref="D11:D12"/>
  </mergeCells>
  <conditionalFormatting sqref="D59">
    <cfRule type="duplicateValues" dxfId="5" priority="6"/>
  </conditionalFormatting>
  <conditionalFormatting sqref="D69">
    <cfRule type="duplicateValues" dxfId="4" priority="5"/>
  </conditionalFormatting>
  <conditionalFormatting sqref="D70:D71">
    <cfRule type="duplicateValues" dxfId="3" priority="3"/>
  </conditionalFormatting>
  <conditionalFormatting sqref="D72">
    <cfRule type="duplicateValues" dxfId="2" priority="2"/>
  </conditionalFormatting>
  <conditionalFormatting sqref="D73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67F1-45C7-4D97-99DB-6AD8BD48FA12}">
  <dimension ref="A1:M29"/>
  <sheetViews>
    <sheetView tabSelected="1" topLeftCell="A7" workbookViewId="0">
      <selection activeCell="J6" sqref="J6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8.7109375" bestFit="1" customWidth="1"/>
    <col min="6" max="6" width="19.5703125" bestFit="1" customWidth="1"/>
    <col min="7" max="7" width="16.85546875" bestFit="1" customWidth="1"/>
    <col min="8" max="8" width="19.5703125" customWidth="1"/>
    <col min="9" max="9" width="26.5703125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9"/>
      <c r="B1" s="169"/>
      <c r="C1" s="169"/>
      <c r="D1" s="169"/>
      <c r="E1" s="169"/>
      <c r="F1" s="169"/>
      <c r="G1" s="169"/>
      <c r="H1" s="169"/>
      <c r="I1" s="169"/>
    </row>
    <row r="2" spans="1:13" ht="22.5" x14ac:dyDescent="0.3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3" spans="1:13" ht="15.75" x14ac:dyDescent="0.25">
      <c r="A3" s="171" t="s">
        <v>15</v>
      </c>
      <c r="B3" s="171"/>
      <c r="C3" s="171"/>
      <c r="D3" s="171"/>
      <c r="E3" s="171"/>
      <c r="F3" s="171"/>
      <c r="G3" s="171"/>
      <c r="H3" s="171"/>
      <c r="I3" s="171"/>
    </row>
    <row r="4" spans="1:13" ht="19.5" x14ac:dyDescent="0.25">
      <c r="A4" s="172" t="s">
        <v>1</v>
      </c>
      <c r="B4" s="172"/>
      <c r="C4" s="172"/>
      <c r="D4" s="172"/>
      <c r="E4" s="172"/>
      <c r="F4" s="172"/>
      <c r="G4" s="172"/>
      <c r="H4" s="172"/>
      <c r="I4" s="172"/>
    </row>
    <row r="5" spans="1:13" ht="16.5" x14ac:dyDescent="0.25">
      <c r="A5" s="173" t="s">
        <v>2</v>
      </c>
      <c r="B5" s="174" t="s">
        <v>1226</v>
      </c>
      <c r="C5" s="174"/>
      <c r="D5" s="174"/>
      <c r="E5" s="175" t="s">
        <v>1227</v>
      </c>
      <c r="F5" s="175"/>
      <c r="G5" s="175"/>
      <c r="H5" s="176" t="s">
        <v>5</v>
      </c>
      <c r="I5" s="177"/>
    </row>
    <row r="6" spans="1:13" ht="49.5" x14ac:dyDescent="0.25">
      <c r="A6" s="173"/>
      <c r="B6" s="164" t="s">
        <v>6</v>
      </c>
      <c r="C6" s="164" t="s">
        <v>7</v>
      </c>
      <c r="D6" s="164" t="s">
        <v>10</v>
      </c>
      <c r="E6" s="47" t="s">
        <v>6</v>
      </c>
      <c r="F6" s="47" t="s">
        <v>1228</v>
      </c>
      <c r="G6" s="47" t="s">
        <v>1229</v>
      </c>
      <c r="H6" s="162" t="s">
        <v>1230</v>
      </c>
      <c r="I6" s="163" t="s">
        <v>1235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RA'!$I$5:$I$23,'CÔNG NỢ 2025'!A8)</f>
        <v>5377495415</v>
      </c>
      <c r="C8" s="8"/>
      <c r="D8" s="8">
        <f>+B8-C8</f>
        <v>5377495415</v>
      </c>
      <c r="E8" s="5">
        <f>+SUMIFS('MUA VÀO'!$H$5:$H$104,'MUA VÀO'!$I$5:$I$104,'CÔNG NỢ 2025'!A8)</f>
        <v>12374505633</v>
      </c>
      <c r="F8" s="5">
        <f>-SUMIFS('THANH TOÁN CHO NTF'!$F$5:$F$77,'THANH TOÁN CHO NTF'!$G$5:$G$77,'CÔNG NỢ 2025'!A8)</f>
        <v>-6415016490</v>
      </c>
      <c r="G8" s="5">
        <f>SUM(E8:F8)</f>
        <v>5959489143</v>
      </c>
      <c r="H8" s="7">
        <f>D8-G8</f>
        <v>-581993728</v>
      </c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RA'!$I$5:$I$23,'CÔNG NỢ 2025'!A9)</f>
        <v>2451117300</v>
      </c>
      <c r="C9" s="8"/>
      <c r="D9" s="8">
        <f t="shared" ref="D9:D22" si="0">+B9-C9</f>
        <v>2451117300</v>
      </c>
      <c r="E9" s="5">
        <f>+SUMIFS('MUA VÀO'!$H$5:$H$104,'MUA VÀO'!$I$5:$I$104,'CÔNG NỢ 2025'!A9)</f>
        <v>7663913111</v>
      </c>
      <c r="F9" s="5">
        <f>-SUMIFS('THANH TOÁN CHO NTF'!$F$5:$F$77,'THANH TOÁN CHO NTF'!$G$5:$G$77,'CÔNG NỢ 2025'!A9)</f>
        <v>-2700000000</v>
      </c>
      <c r="G9" s="5">
        <f t="shared" ref="G9:G10" si="1">SUM(E9:F9)</f>
        <v>4963913111</v>
      </c>
      <c r="H9" s="7">
        <f t="shared" ref="H9:H22" si="2">D9-G9</f>
        <v>-2512795811</v>
      </c>
      <c r="I9" s="7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RA'!$I$5:$I$23,'CÔNG NỢ 2025'!A10)</f>
        <v>2605650460</v>
      </c>
      <c r="C10" s="8"/>
      <c r="D10" s="8">
        <f t="shared" si="0"/>
        <v>2605650460</v>
      </c>
      <c r="E10" s="5">
        <f>+SUMIFS('MUA VÀO'!$H$5:$H$104,'MUA VÀO'!$I$5:$I$104,'CÔNG NỢ 2025'!A10)</f>
        <v>6396296307</v>
      </c>
      <c r="F10" s="5">
        <f>-SUMIFS('THANH TOÁN CHO NTF'!$F$5:$F$77,'THANH TOÁN CHO NTF'!$G$5:$G$77,'CÔNG NỢ 2025'!A10)</f>
        <v>-5481003847</v>
      </c>
      <c r="G10" s="5">
        <f t="shared" si="1"/>
        <v>915292460</v>
      </c>
      <c r="H10" s="7">
        <f t="shared" si="2"/>
        <v>1690358000</v>
      </c>
      <c r="I10" s="7"/>
      <c r="K10" s="74"/>
      <c r="L10" s="74"/>
      <c r="M10" s="74"/>
    </row>
    <row r="11" spans="1:13" ht="18.75" customHeight="1" x14ac:dyDescent="0.25">
      <c r="A11" s="33" t="s">
        <v>1231</v>
      </c>
      <c r="B11" s="34"/>
      <c r="C11" s="34"/>
      <c r="D11" s="35">
        <f>SUM(D8:D10)</f>
        <v>10434263175</v>
      </c>
      <c r="E11" s="35">
        <f t="shared" ref="E11:G11" si="3">SUM(E8:E10)</f>
        <v>26434715051</v>
      </c>
      <c r="F11" s="35">
        <f t="shared" si="3"/>
        <v>-14596020337</v>
      </c>
      <c r="G11" s="35">
        <f t="shared" si="3"/>
        <v>11838694714</v>
      </c>
      <c r="H11" s="35">
        <f>D11-G11</f>
        <v>-1404431539</v>
      </c>
      <c r="I11" s="33">
        <f>I7+H11</f>
        <v>47030922</v>
      </c>
      <c r="K11" s="74"/>
      <c r="L11" s="74"/>
      <c r="M11" s="74"/>
    </row>
    <row r="12" spans="1:13" ht="18.75" customHeight="1" x14ac:dyDescent="0.25">
      <c r="A12" s="3">
        <v>4</v>
      </c>
      <c r="B12" s="8">
        <f>+SUMIFS('BÁN RA'!$H$5:$H$23,'BÁN RA'!$I$5:$I$23,'CÔNG NỢ 2025'!A12)</f>
        <v>4215187700</v>
      </c>
      <c r="C12" s="8"/>
      <c r="D12" s="8">
        <f t="shared" si="0"/>
        <v>4215187700</v>
      </c>
      <c r="E12" s="5">
        <f>+SUMIFS('MUA VÀO'!$H$5:$H$104,'MUA VÀO'!$I$5:$I$104,'CÔNG NỢ 2025'!A12)</f>
        <v>7302705184</v>
      </c>
      <c r="F12" s="5">
        <f>-SUMIFS('THANH TOÁN CHO NTF'!$F$5:$F$77,'THANH TOÁN CHO NTF'!$G$5:$G$77,'CÔNG NỢ 2025'!A12)</f>
        <v>-3196187735</v>
      </c>
      <c r="G12" s="5">
        <f t="shared" ref="G12:G14" si="4">SUM(E12:F12)</f>
        <v>4106517449</v>
      </c>
      <c r="H12" s="7">
        <f t="shared" si="2"/>
        <v>108670251</v>
      </c>
      <c r="I12" s="7"/>
      <c r="K12" s="74"/>
      <c r="L12" s="74"/>
      <c r="M12" s="74"/>
    </row>
    <row r="13" spans="1:13" ht="18.75" customHeight="1" x14ac:dyDescent="0.25">
      <c r="A13" s="3">
        <v>5</v>
      </c>
      <c r="B13" s="8">
        <f>+SUMIFS('BÁN RA'!$H$5:$H$23,'BÁN RA'!$I$5:$I$23,'CÔNG NỢ 2025'!A13)</f>
        <v>4267577580</v>
      </c>
      <c r="C13" s="8"/>
      <c r="D13" s="8">
        <f t="shared" si="0"/>
        <v>4267577580</v>
      </c>
      <c r="E13" s="5">
        <f>+SUMIFS('MUA VÀO'!$H$5:$H$104,'MUA VÀO'!$I$5:$I$104,'CÔNG NỢ 2025'!A13)</f>
        <v>6837518158</v>
      </c>
      <c r="F13" s="5">
        <f>-SUMIFS('THANH TOÁN CHO NTF'!$F$5:$F$77,'THANH TOÁN CHO NTF'!$G$5:$G$77,'CÔNG NỢ 2025'!A13)</f>
        <v>-3308461532</v>
      </c>
      <c r="G13" s="5">
        <f t="shared" si="4"/>
        <v>3529056626</v>
      </c>
      <c r="H13" s="7">
        <f t="shared" si="2"/>
        <v>738520954</v>
      </c>
      <c r="I13" s="7"/>
      <c r="K13" s="74"/>
      <c r="L13" s="74"/>
      <c r="M13" s="74"/>
    </row>
    <row r="14" spans="1:13" ht="18.75" customHeight="1" x14ac:dyDescent="0.25">
      <c r="A14" s="3">
        <v>6</v>
      </c>
      <c r="B14" s="8">
        <f>+SUMIFS('BÁN RA'!$H$5:$H$23,'BÁN RA'!$I$5:$I$23,'CÔNG NỢ 2025'!A14)</f>
        <v>6330629660</v>
      </c>
      <c r="C14" s="8"/>
      <c r="D14" s="8">
        <f t="shared" si="0"/>
        <v>6330629660</v>
      </c>
      <c r="E14" s="5">
        <f>+SUMIFS('MUA VÀO'!$H$5:$H$104,'MUA VÀO'!$I$5:$I$104,'CÔNG NỢ 2025'!A14)</f>
        <v>7319752637</v>
      </c>
      <c r="F14" s="5">
        <f>-SUMIFS('THANH TOÁN CHO NTF'!$F$5:$F$77,'THANH TOÁN CHO NTF'!$G$5:$G$77,'CÔNG NỢ 2025'!A14)</f>
        <v>-2451419950</v>
      </c>
      <c r="G14" s="5">
        <f t="shared" si="4"/>
        <v>4868332687</v>
      </c>
      <c r="H14" s="7">
        <f t="shared" si="2"/>
        <v>1462296973</v>
      </c>
      <c r="I14" s="7"/>
      <c r="K14" s="74"/>
      <c r="L14" s="74"/>
      <c r="M14" s="74"/>
    </row>
    <row r="15" spans="1:13" ht="18.75" customHeight="1" x14ac:dyDescent="0.25">
      <c r="A15" s="33" t="s">
        <v>1232</v>
      </c>
      <c r="B15" s="34"/>
      <c r="C15" s="34"/>
      <c r="D15" s="35">
        <f>SUM(D12:D14)</f>
        <v>14813394940</v>
      </c>
      <c r="E15" s="35">
        <f t="shared" ref="E15:G15" si="5">SUM(E12:E14)</f>
        <v>21459975979</v>
      </c>
      <c r="F15" s="35">
        <f t="shared" si="5"/>
        <v>-8956069217</v>
      </c>
      <c r="G15" s="35">
        <f t="shared" si="5"/>
        <v>12503906762</v>
      </c>
      <c r="H15" s="35">
        <f>D15-G15</f>
        <v>2309488178</v>
      </c>
      <c r="I15" s="33">
        <f>I11+H15</f>
        <v>2356519100</v>
      </c>
      <c r="K15" s="74"/>
      <c r="L15" s="74"/>
      <c r="M15" s="74"/>
    </row>
    <row r="16" spans="1:13" ht="18.75" customHeight="1" x14ac:dyDescent="0.25">
      <c r="A16" s="3">
        <v>7</v>
      </c>
      <c r="B16" s="8">
        <f>+SUMIFS('BÁN RA'!$H$5:$H$44,'BÁN RA'!$I$5:$I$44,'CÔNG NỢ 2025'!A16)</f>
        <v>5575364497</v>
      </c>
      <c r="C16" s="8"/>
      <c r="D16" s="4">
        <f t="shared" si="0"/>
        <v>5575364497</v>
      </c>
      <c r="E16" s="5">
        <f>+SUMIFS('MUA VÀO'!$H$5:$H$354,'MUA VÀO'!$I$5:$I$354,'CÔNG NỢ 2025'!A16)</f>
        <v>7796598838</v>
      </c>
      <c r="F16" s="5">
        <f>-SUMIFS('THANH TOÁN CHO NTF'!$F$5:$F$77,'THANH TOÁN CHO NTF'!$G$5:$G$77,'CÔNG NỢ 2025'!A16)</f>
        <v>-3101300424</v>
      </c>
      <c r="G16" s="5">
        <f t="shared" ref="G16:G18" si="6">SUM(E16:F16)</f>
        <v>4695298414</v>
      </c>
      <c r="H16" s="7">
        <f t="shared" si="2"/>
        <v>880066083</v>
      </c>
      <c r="I16" s="7"/>
    </row>
    <row r="17" spans="1:9" ht="18.75" customHeight="1" x14ac:dyDescent="0.25">
      <c r="A17" s="3">
        <v>8</v>
      </c>
      <c r="B17" s="8">
        <f>+SUMIFS('BÁN RA'!$H$5:$H$44,'BÁN RA'!$I$5:$I$44,'CÔNG NỢ 2025'!A17)</f>
        <v>2190819908</v>
      </c>
      <c r="C17" s="8"/>
      <c r="D17" s="4">
        <f t="shared" si="0"/>
        <v>2190819908</v>
      </c>
      <c r="E17" s="5">
        <f>+SUMIFS('MUA VÀO'!$H$5:$H$354,'MUA VÀO'!$I$5:$I$354,'CÔNG NỢ 2025'!A17)</f>
        <v>9918585292</v>
      </c>
      <c r="F17" s="5">
        <f>-SUMIFS('THANH TOÁN CHO NTF'!$F$5:$F$77,'THANH TOÁN CHO NTF'!$G$5:$G$77,'CÔNG NỢ 2025'!A17)</f>
        <v>-3015102311</v>
      </c>
      <c r="G17" s="5">
        <f t="shared" si="6"/>
        <v>6903482981</v>
      </c>
      <c r="H17" s="7">
        <f t="shared" si="2"/>
        <v>-4712663073</v>
      </c>
      <c r="I17" s="7"/>
    </row>
    <row r="18" spans="1:9" x14ac:dyDescent="0.25">
      <c r="A18" s="3">
        <v>9</v>
      </c>
      <c r="B18" s="8">
        <f>+SUMIFS('BÁN RA'!$H$5:$H$44,'BÁN RA'!$I$5:$I$44,'CÔNG NỢ 2025'!A18)</f>
        <v>4571720738</v>
      </c>
      <c r="C18" s="8"/>
      <c r="D18" s="4">
        <f t="shared" si="0"/>
        <v>4571720738</v>
      </c>
      <c r="E18" s="5">
        <f>+SUMIFS('MUA VÀO'!$H$5:$H$354,'MUA VÀO'!$I$5:$I$354,'CÔNG NỢ 2025'!A18)</f>
        <v>8560034327</v>
      </c>
      <c r="F18" s="5">
        <f>-SUMIFS('THANH TOÁN CHO NTF'!$F$5:$F$77,'THANH TOÁN CHO NTF'!$G$5:$G$77,'CÔNG NỢ 2025'!A18)</f>
        <v>-5546212601</v>
      </c>
      <c r="G18" s="5">
        <f t="shared" si="6"/>
        <v>3013821726</v>
      </c>
      <c r="H18" s="7">
        <f t="shared" si="2"/>
        <v>1557899012</v>
      </c>
      <c r="I18" s="7"/>
    </row>
    <row r="19" spans="1:9" ht="17.25" x14ac:dyDescent="0.25">
      <c r="A19" s="33" t="s">
        <v>1233</v>
      </c>
      <c r="B19" s="38"/>
      <c r="C19" s="38"/>
      <c r="D19" s="35">
        <f>SUM(D16:D18)</f>
        <v>12337905143</v>
      </c>
      <c r="E19" s="35">
        <f t="shared" ref="E19:G19" si="7">SUM(E16:E18)</f>
        <v>26275218457</v>
      </c>
      <c r="F19" s="35">
        <f t="shared" si="7"/>
        <v>-11662615336</v>
      </c>
      <c r="G19" s="35">
        <f t="shared" si="7"/>
        <v>14612603121</v>
      </c>
      <c r="H19" s="35">
        <f>D19-G19</f>
        <v>-2274697978</v>
      </c>
      <c r="I19" s="33">
        <f>I15+H19</f>
        <v>81821122</v>
      </c>
    </row>
    <row r="20" spans="1:9" ht="18.75" customHeight="1" x14ac:dyDescent="0.25">
      <c r="A20" s="3">
        <v>10</v>
      </c>
      <c r="B20" s="8">
        <f>+SUMIFS('BÁN RA'!$H$5:$H$44,'BÁN RA'!$I$5:$I$44,'CÔNG NỢ 2025'!A20)</f>
        <v>7102167303</v>
      </c>
      <c r="C20" s="8"/>
      <c r="D20" s="4">
        <f t="shared" si="0"/>
        <v>7102167303</v>
      </c>
      <c r="E20" s="5">
        <f>+SUMIFS('MUA VÀO'!$H$5:$H$354,'MUA VÀO'!$I$5:$I$354,'CÔNG NỢ 2025'!A20)</f>
        <v>8740916713</v>
      </c>
      <c r="F20" s="5">
        <f>-SUMIFS('THANH TOÁN CHO NTF'!$F$5:$F$77,'THANH TOÁN CHO NTF'!$G$5:$G$77,'CÔNG NỢ 2025'!A20)</f>
        <v>-3953123017</v>
      </c>
      <c r="G20" s="5">
        <f t="shared" ref="G20:G22" si="8">SUM(E20:F20)</f>
        <v>4787793696</v>
      </c>
      <c r="H20" s="7">
        <f t="shared" si="2"/>
        <v>2314373607</v>
      </c>
      <c r="I20" s="7"/>
    </row>
    <row r="21" spans="1:9" ht="18.75" customHeight="1" x14ac:dyDescent="0.25">
      <c r="A21" s="3">
        <v>11</v>
      </c>
      <c r="B21" s="8">
        <f>+SUMIFS('BÁN RA'!$H$5:$H$44,'BÁN RA'!$I$5:$I$44,'CÔNG NỢ 2025'!A21)</f>
        <v>3851075550</v>
      </c>
      <c r="C21" s="8"/>
      <c r="D21" s="4">
        <f t="shared" si="0"/>
        <v>3851075550</v>
      </c>
      <c r="E21" s="5">
        <f>+SUMIFS('MUA VÀO'!$H$5:$H$354,'MUA VÀO'!$I$5:$I$354,'CÔNG NỢ 2025'!A21)</f>
        <v>7737348399</v>
      </c>
      <c r="F21" s="5">
        <f>-SUMIFS('THANH TOÁN CHO NTF'!$F$5:$F$77,'THANH TOÁN CHO NTF'!$G$5:$G$77,'CÔNG NỢ 2025'!A21)</f>
        <v>-3647606535</v>
      </c>
      <c r="G21" s="5">
        <f t="shared" si="8"/>
        <v>4089741864</v>
      </c>
      <c r="H21" s="7">
        <f t="shared" si="2"/>
        <v>-238666314</v>
      </c>
      <c r="I21" s="7"/>
    </row>
    <row r="22" spans="1:9" x14ac:dyDescent="0.25">
      <c r="A22" s="3">
        <v>12</v>
      </c>
      <c r="B22" s="8">
        <f>+SUMIFS('BÁN RA'!$H$5:$H$44,'BÁN RA'!$I$5:$I$44,'CÔNG NỢ 2025'!A22)</f>
        <v>5511320052</v>
      </c>
      <c r="C22" s="8"/>
      <c r="D22" s="4">
        <f t="shared" si="0"/>
        <v>5511320052</v>
      </c>
      <c r="E22" s="5">
        <f>+SUMIFS('MUA VÀO'!$H$5:$H$354,'MUA VÀO'!$I$5:$I$354,'CÔNG NỢ 2025'!A22)</f>
        <v>9082307773</v>
      </c>
      <c r="F22" s="5">
        <f>-SUMIFS('THANH TOÁN CHO NTF'!$F$5:$F$77,'THANH TOÁN CHO NTF'!$G$5:$G$77,'CÔNG NỢ 2025'!A22)</f>
        <v>-4614545359</v>
      </c>
      <c r="G22" s="5">
        <f t="shared" si="8"/>
        <v>4467762414</v>
      </c>
      <c r="H22" s="7">
        <f t="shared" si="2"/>
        <v>1043557638</v>
      </c>
      <c r="I22" s="7"/>
    </row>
    <row r="23" spans="1:9" ht="17.25" x14ac:dyDescent="0.25">
      <c r="A23" s="33" t="s">
        <v>1234</v>
      </c>
      <c r="B23" s="38"/>
      <c r="C23" s="38"/>
      <c r="D23" s="35">
        <f>SUM(D20:D22)</f>
        <v>16464562905</v>
      </c>
      <c r="E23" s="35">
        <f t="shared" ref="E23:G23" si="9">SUM(E20:E22)</f>
        <v>25560572885</v>
      </c>
      <c r="F23" s="35">
        <f t="shared" si="9"/>
        <v>-12215274911</v>
      </c>
      <c r="G23" s="35">
        <f t="shared" si="9"/>
        <v>13345297974</v>
      </c>
      <c r="H23" s="35">
        <f>D23-G23</f>
        <v>3119264931</v>
      </c>
      <c r="I23" s="33">
        <f>I19+H23</f>
        <v>3201086053</v>
      </c>
    </row>
    <row r="24" spans="1:9" x14ac:dyDescent="0.25">
      <c r="D24" s="58"/>
      <c r="E24" s="58"/>
      <c r="F24" s="58"/>
      <c r="G24" s="58"/>
      <c r="H24" s="8"/>
      <c r="I24" s="58"/>
    </row>
    <row r="28" spans="1:9" x14ac:dyDescent="0.25">
      <c r="D28" s="58"/>
    </row>
    <row r="29" spans="1:9" x14ac:dyDescent="0.25">
      <c r="D29" s="58"/>
      <c r="E29" s="58"/>
      <c r="F29" s="58"/>
      <c r="G29" s="58"/>
      <c r="H29" s="58"/>
    </row>
  </sheetData>
  <autoFilter ref="A6:I22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7F26-DB3F-4FA9-AFCC-3D52B23DE606}">
  <dimension ref="A1:M31"/>
  <sheetViews>
    <sheetView topLeftCell="A16" workbookViewId="0">
      <selection activeCell="G31" sqref="G31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4.85546875" bestFit="1" customWidth="1"/>
    <col min="6" max="6" width="15.42578125" customWidth="1"/>
    <col min="7" max="7" width="16.85546875" bestFit="1" customWidth="1"/>
    <col min="8" max="8" width="19.5703125" customWidth="1"/>
    <col min="9" max="9" width="18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9"/>
      <c r="B1" s="169"/>
      <c r="C1" s="169"/>
      <c r="D1" s="169"/>
      <c r="E1" s="169"/>
      <c r="F1" s="169"/>
      <c r="G1" s="169"/>
      <c r="H1" s="169"/>
      <c r="I1" s="169"/>
    </row>
    <row r="2" spans="1:13" ht="22.5" x14ac:dyDescent="0.3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3" spans="1:13" ht="15.75" x14ac:dyDescent="0.25">
      <c r="A3" s="171" t="s">
        <v>15</v>
      </c>
      <c r="B3" s="171"/>
      <c r="C3" s="171"/>
      <c r="D3" s="171"/>
      <c r="E3" s="171"/>
      <c r="F3" s="171"/>
      <c r="G3" s="171"/>
      <c r="H3" s="171"/>
      <c r="I3" s="171"/>
    </row>
    <row r="4" spans="1:13" ht="19.5" x14ac:dyDescent="0.25">
      <c r="A4" s="172" t="s">
        <v>1</v>
      </c>
      <c r="B4" s="172"/>
      <c r="C4" s="172"/>
      <c r="D4" s="172"/>
      <c r="E4" s="172"/>
      <c r="F4" s="172"/>
      <c r="G4" s="172"/>
      <c r="H4" s="172"/>
      <c r="I4" s="172"/>
    </row>
    <row r="5" spans="1:13" ht="16.5" x14ac:dyDescent="0.25">
      <c r="A5" s="173" t="s">
        <v>2</v>
      </c>
      <c r="B5" s="178" t="s">
        <v>3</v>
      </c>
      <c r="C5" s="178"/>
      <c r="D5" s="178"/>
      <c r="E5" s="175" t="s">
        <v>4</v>
      </c>
      <c r="F5" s="175"/>
      <c r="G5" s="175"/>
      <c r="H5" s="179" t="s">
        <v>5</v>
      </c>
      <c r="I5" s="180"/>
    </row>
    <row r="6" spans="1:13" ht="49.5" x14ac:dyDescent="0.25">
      <c r="A6" s="173"/>
      <c r="B6" s="1" t="s">
        <v>6</v>
      </c>
      <c r="C6" s="1" t="s">
        <v>7</v>
      </c>
      <c r="D6" s="1" t="s">
        <v>8</v>
      </c>
      <c r="E6" s="2" t="s">
        <v>6</v>
      </c>
      <c r="F6" s="2" t="s">
        <v>9</v>
      </c>
      <c r="G6" s="2" t="s">
        <v>10</v>
      </c>
      <c r="H6" s="26" t="s">
        <v>542</v>
      </c>
      <c r="I6" s="27" t="s">
        <v>543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RA'!$I$5:$I$23,'NTF_Tổng hợp'!A8)</f>
        <v>5377495415</v>
      </c>
      <c r="C8" s="8"/>
      <c r="D8" s="8">
        <f>+B8-C8</f>
        <v>5377495415</v>
      </c>
      <c r="E8" s="5">
        <f>+SUMIFS('MUA VÀO'!$H$5:$H$104,'MUA VÀO'!$I$5:$I$104,'NTF_Tổng hợp'!A8)</f>
        <v>12374505633</v>
      </c>
      <c r="F8" s="5">
        <f>+SUMIFS('THANH TOÁN CHO NTF'!$E$5:$E$36,'THANH TOÁN CHO NTF'!$G$5:$G$36,'NTF_Tổng hợp'!A8)</f>
        <v>7445016490</v>
      </c>
      <c r="G8" s="5">
        <f>+E8-F8</f>
        <v>4929489143</v>
      </c>
      <c r="H8" s="7"/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RA'!$I$5:$I$23,'NTF_Tổng hợp'!A9)</f>
        <v>2451117300</v>
      </c>
      <c r="C9" s="8"/>
      <c r="D9" s="8">
        <f t="shared" ref="D9:D28" si="0">+B9-C9</f>
        <v>2451117300</v>
      </c>
      <c r="E9" s="5">
        <f>+SUMIFS('MUA VÀO'!$H$5:$H$104,'MUA VÀO'!$I$5:$I$104,'NTF_Tổng hợp'!A9)</f>
        <v>7663913111</v>
      </c>
      <c r="F9" s="5">
        <f>+SUMIFS('THANH TOÁN CHO NTF'!$E$5:$E$36,'THANH TOÁN CHO NTF'!$G$5:$G$36,'NTF_Tổng hợp'!A9)</f>
        <v>2700000000</v>
      </c>
      <c r="G9" s="5">
        <f t="shared" ref="G9:G28" si="1">+E9-F9</f>
        <v>4963913111</v>
      </c>
      <c r="H9" s="7"/>
      <c r="I9" s="6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RA'!$I$5:$I$23,'NTF_Tổng hợp'!A10)</f>
        <v>2605650460</v>
      </c>
      <c r="C10" s="8"/>
      <c r="D10" s="8">
        <f t="shared" si="0"/>
        <v>2605650460</v>
      </c>
      <c r="E10" s="5">
        <f>+SUMIFS('MUA VÀO'!$H$5:$H$104,'MUA VÀO'!$I$5:$I$104,'NTF_Tổng hợp'!A10)</f>
        <v>6396296307</v>
      </c>
      <c r="F10" s="5">
        <f>+SUMIFS('THANH TOÁN CHO NTF'!$E$5:$E$36,'THANH TOÁN CHO NTF'!$G$5:$G$36,'NTF_Tổng hợp'!A10)</f>
        <v>5481003847</v>
      </c>
      <c r="G10" s="5">
        <f t="shared" si="1"/>
        <v>915292460</v>
      </c>
      <c r="H10" s="7"/>
      <c r="I10" s="6"/>
      <c r="K10" s="74"/>
      <c r="L10" s="74"/>
      <c r="M10" s="74"/>
    </row>
    <row r="11" spans="1:13" ht="18.75" customHeight="1" x14ac:dyDescent="0.25">
      <c r="A11" s="32" t="s">
        <v>11</v>
      </c>
      <c r="B11" s="31">
        <f t="shared" ref="B11:G11" si="2">+SUM(B8:B10)</f>
        <v>10434263175</v>
      </c>
      <c r="C11" s="31">
        <f t="shared" si="2"/>
        <v>0</v>
      </c>
      <c r="D11" s="31">
        <f t="shared" si="2"/>
        <v>10434263175</v>
      </c>
      <c r="E11" s="31">
        <f t="shared" si="2"/>
        <v>26434715051</v>
      </c>
      <c r="F11" s="31">
        <f t="shared" si="2"/>
        <v>15626020337</v>
      </c>
      <c r="G11" s="31">
        <f t="shared" si="2"/>
        <v>10808694714</v>
      </c>
      <c r="H11" s="40"/>
      <c r="I11" s="32"/>
      <c r="J11" s="58"/>
      <c r="K11" s="74"/>
      <c r="L11" s="74"/>
      <c r="M11" s="74"/>
    </row>
    <row r="12" spans="1:13" ht="18.75" customHeight="1" x14ac:dyDescent="0.25">
      <c r="A12" s="32" t="s">
        <v>544</v>
      </c>
      <c r="B12" s="31"/>
      <c r="C12" s="31"/>
      <c r="D12" s="31">
        <v>10434263175</v>
      </c>
      <c r="E12" s="31"/>
      <c r="F12" s="31"/>
      <c r="G12" s="31">
        <v>10434263175</v>
      </c>
      <c r="H12" s="40"/>
      <c r="I12" s="32"/>
      <c r="K12" s="74"/>
      <c r="L12" s="74"/>
      <c r="M12" s="74"/>
    </row>
    <row r="13" spans="1:13" ht="18.75" customHeight="1" x14ac:dyDescent="0.25">
      <c r="A13" s="33" t="s">
        <v>545</v>
      </c>
      <c r="B13" s="34"/>
      <c r="C13" s="34"/>
      <c r="D13" s="35">
        <f>+D11-D12</f>
        <v>0</v>
      </c>
      <c r="E13" s="34"/>
      <c r="F13" s="34"/>
      <c r="G13" s="35">
        <f>+G11-G12</f>
        <v>374431539</v>
      </c>
      <c r="H13" s="35"/>
      <c r="I13" s="33">
        <f>+I7-G13</f>
        <v>1077030922</v>
      </c>
      <c r="K13" s="74"/>
      <c r="L13" s="74"/>
      <c r="M13" s="74"/>
    </row>
    <row r="14" spans="1:13" ht="18.75" customHeight="1" x14ac:dyDescent="0.25">
      <c r="A14" s="3">
        <v>4</v>
      </c>
      <c r="B14" s="8">
        <f>+SUMIFS('BÁN RA'!$H$5:$H$23,'BÁN RA'!$I$5:$I$23,'NTF_Tổng hợp'!A14)</f>
        <v>4215187700</v>
      </c>
      <c r="C14" s="8"/>
      <c r="D14" s="8">
        <f t="shared" si="0"/>
        <v>4215187700</v>
      </c>
      <c r="E14" s="5">
        <f>+SUMIFS('MUA VÀO'!$H$5:$H$104,'MUA VÀO'!$I$5:$I$104,'NTF_Tổng hợp'!A14)</f>
        <v>7302705184</v>
      </c>
      <c r="F14" s="5">
        <f>+SUMIFS('THANH TOÁN CHO NTF'!$E$5:$E$36,'THANH TOÁN CHO NTF'!$G$5:$G$36,'NTF_Tổng hợp'!A14)</f>
        <v>3196187735</v>
      </c>
      <c r="G14" s="5">
        <f t="shared" si="1"/>
        <v>4106517449</v>
      </c>
      <c r="H14" s="7"/>
      <c r="I14" s="44"/>
      <c r="K14" s="74"/>
      <c r="L14" s="74"/>
      <c r="M14" s="74"/>
    </row>
    <row r="15" spans="1:13" ht="18.75" customHeight="1" x14ac:dyDescent="0.25">
      <c r="A15" s="3">
        <v>5</v>
      </c>
      <c r="B15" s="8">
        <f>+SUMIFS('BÁN RA'!$H$5:$H$23,'BÁN RA'!$I$5:$I$23,'NTF_Tổng hợp'!A15)</f>
        <v>4267577580</v>
      </c>
      <c r="C15" s="8"/>
      <c r="D15" s="8">
        <f t="shared" si="0"/>
        <v>4267577580</v>
      </c>
      <c r="E15" s="5">
        <f>+SUMIFS('MUA VÀO'!$H$5:$H$104,'MUA VÀO'!$I$5:$I$104,'NTF_Tổng hợp'!A15)</f>
        <v>6837518158</v>
      </c>
      <c r="F15" s="5">
        <f>+SUMIFS('THANH TOÁN CHO NTF'!$E$5:$E$36,'THANH TOÁN CHO NTF'!$G$5:$G$36,'NTF_Tổng hợp'!A15)</f>
        <v>3308461532</v>
      </c>
      <c r="G15" s="5">
        <f t="shared" si="1"/>
        <v>3529056626</v>
      </c>
      <c r="H15" s="7"/>
      <c r="I15" s="44"/>
      <c r="K15" s="74"/>
      <c r="L15" s="74"/>
      <c r="M15" s="74"/>
    </row>
    <row r="16" spans="1:13" ht="18.75" customHeight="1" x14ac:dyDescent="0.25">
      <c r="A16" s="3">
        <v>6</v>
      </c>
      <c r="B16" s="8">
        <f>+SUMIFS('BÁN RA'!$H$5:$H$23,'BÁN RA'!$I$5:$I$23,'NTF_Tổng hợp'!A16)</f>
        <v>6330629660</v>
      </c>
      <c r="C16" s="8"/>
      <c r="D16" s="8">
        <f t="shared" si="0"/>
        <v>6330629660</v>
      </c>
      <c r="E16" s="5">
        <f>+SUMIFS('MUA VÀO'!$H$5:$H$104,'MUA VÀO'!$I$5:$I$104,'NTF_Tổng hợp'!A16)</f>
        <v>7319752637</v>
      </c>
      <c r="F16" s="5">
        <f>+SUMIFS('THANH TOÁN CHO NTF'!$E$5:$E$36,'THANH TOÁN CHO NTF'!$G$5:$G$36,'NTF_Tổng hợp'!A16)</f>
        <v>2451419950</v>
      </c>
      <c r="G16" s="5">
        <f>+E16-F16</f>
        <v>4868332687</v>
      </c>
      <c r="H16" s="7"/>
      <c r="I16" s="44"/>
      <c r="K16" s="74"/>
      <c r="L16" s="74"/>
      <c r="M16" s="74"/>
    </row>
    <row r="17" spans="1:13" ht="18.75" customHeight="1" x14ac:dyDescent="0.25">
      <c r="A17" s="32" t="s">
        <v>12</v>
      </c>
      <c r="B17" s="31">
        <f t="shared" ref="B17:C17" si="3">+SUM(B14:B16)</f>
        <v>14813394940</v>
      </c>
      <c r="C17" s="31">
        <f t="shared" si="3"/>
        <v>0</v>
      </c>
      <c r="D17" s="31">
        <f>+SUM(D14:D16)</f>
        <v>14813394940</v>
      </c>
      <c r="E17" s="31">
        <f t="shared" ref="E17" si="4">+SUM(E14:E16)</f>
        <v>21459975979</v>
      </c>
      <c r="F17" s="31">
        <f>+SUM(F14:F16)</f>
        <v>8956069217</v>
      </c>
      <c r="G17" s="31">
        <f>+SUM(G14:G16)</f>
        <v>12503906762</v>
      </c>
      <c r="H17" s="40"/>
      <c r="I17" s="42"/>
      <c r="K17" s="74"/>
      <c r="L17" s="74"/>
      <c r="M17" s="74"/>
    </row>
    <row r="18" spans="1:13" ht="18.75" customHeight="1" x14ac:dyDescent="0.25">
      <c r="A18" s="32" t="s">
        <v>544</v>
      </c>
      <c r="B18" s="31"/>
      <c r="C18" s="31"/>
      <c r="D18" s="31">
        <f>+G17</f>
        <v>12503906762</v>
      </c>
      <c r="E18" s="31"/>
      <c r="F18" s="31"/>
      <c r="G18" s="31">
        <f>+G17</f>
        <v>12503906762</v>
      </c>
      <c r="H18" s="40"/>
      <c r="I18" s="42"/>
      <c r="K18" s="74"/>
      <c r="L18" s="74"/>
      <c r="M18" s="74"/>
    </row>
    <row r="19" spans="1:13" ht="18.75" customHeight="1" x14ac:dyDescent="0.25">
      <c r="A19" s="33" t="s">
        <v>546</v>
      </c>
      <c r="B19" s="34"/>
      <c r="C19" s="34"/>
      <c r="D19" s="35">
        <f>+D17-D18</f>
        <v>2309488178</v>
      </c>
      <c r="E19" s="34"/>
      <c r="F19" s="34"/>
      <c r="G19" s="35">
        <f>+G17-G18</f>
        <v>0</v>
      </c>
      <c r="H19" s="35"/>
      <c r="I19" s="33">
        <f>+I13+D19</f>
        <v>3386519100</v>
      </c>
      <c r="K19" s="74"/>
      <c r="L19" s="74"/>
      <c r="M19" s="74"/>
    </row>
    <row r="20" spans="1:13" ht="18.75" customHeight="1" x14ac:dyDescent="0.25">
      <c r="A20" s="3">
        <v>7</v>
      </c>
      <c r="B20" s="8">
        <f>+SUMIFS('BÁN RA'!$H$5:$H$44,'BÁN RA'!$I$5:$I$44,'NTF_Tổng hợp'!A20)</f>
        <v>5575364497</v>
      </c>
      <c r="C20" s="8"/>
      <c r="D20" s="4">
        <f t="shared" si="0"/>
        <v>5575364497</v>
      </c>
      <c r="E20" s="5">
        <f>+SUMIFS('MUA VÀO'!$H$5:$H$354,'MUA VÀO'!$I$5:$I$354,'NTF_Tổng hợp'!A20)</f>
        <v>7796598838</v>
      </c>
      <c r="F20" s="5">
        <f>+SUMIFS('THANH TOÁN CHO NTF'!$E$5:$E$77,'THANH TOÁN CHO NTF'!$G$5:$G$77,'NTF_Tổng hợp'!A20)</f>
        <v>3101300424</v>
      </c>
      <c r="G20" s="5">
        <f t="shared" si="1"/>
        <v>4695298414</v>
      </c>
      <c r="H20" s="7"/>
      <c r="I20" s="44"/>
    </row>
    <row r="21" spans="1:13" ht="18.75" customHeight="1" x14ac:dyDescent="0.25">
      <c r="A21" s="3">
        <v>8</v>
      </c>
      <c r="B21" s="8">
        <f>+SUMIFS('BÁN RA'!$H$5:$H$44,'BÁN RA'!$I$5:$I$44,'NTF_Tổng hợp'!A21)</f>
        <v>2190819908</v>
      </c>
      <c r="C21" s="8"/>
      <c r="D21" s="4">
        <f t="shared" si="0"/>
        <v>2190819908</v>
      </c>
      <c r="E21" s="5">
        <f>+SUMIFS('MUA VÀO'!$H$5:$H$354,'MUA VÀO'!$I$5:$I$354,'NTF_Tổng hợp'!A21)</f>
        <v>9918585292</v>
      </c>
      <c r="F21" s="5">
        <f>+SUMIFS('THANH TOÁN CHO NTF'!$E$5:$E$77,'THANH TOÁN CHO NTF'!$G$5:$G$77,'NTF_Tổng hợp'!A21)</f>
        <v>3015102311</v>
      </c>
      <c r="G21" s="5">
        <f t="shared" si="1"/>
        <v>6903482981</v>
      </c>
      <c r="H21" s="7"/>
      <c r="I21" s="44"/>
    </row>
    <row r="22" spans="1:13" ht="18.75" customHeight="1" x14ac:dyDescent="0.25">
      <c r="A22" s="3">
        <v>9</v>
      </c>
      <c r="B22" s="8">
        <f>+SUMIFS('BÁN RA'!$H$5:$H$44,'BÁN RA'!$I$5:$I$44,'NTF_Tổng hợp'!A22)</f>
        <v>4571720738</v>
      </c>
      <c r="C22" s="8"/>
      <c r="D22" s="4">
        <f t="shared" si="0"/>
        <v>4571720738</v>
      </c>
      <c r="E22" s="5">
        <f>+SUMIFS('MUA VÀO'!$H$5:$H$354,'MUA VÀO'!$I$5:$I$354,'NTF_Tổng hợp'!A22)</f>
        <v>8560034327</v>
      </c>
      <c r="F22" s="5">
        <f>+SUMIFS('THANH TOÁN CHO NTF'!$E$5:$E$77,'THANH TOÁN CHO NTF'!$G$5:$G$77,'NTF_Tổng hợp'!A22)</f>
        <v>5546212601</v>
      </c>
      <c r="G22" s="5">
        <f>+E22-F22</f>
        <v>3013821726</v>
      </c>
      <c r="H22" s="7"/>
      <c r="I22" s="44"/>
    </row>
    <row r="23" spans="1:13" ht="18.75" customHeight="1" x14ac:dyDescent="0.25">
      <c r="A23" s="32" t="s">
        <v>13</v>
      </c>
      <c r="B23" s="31">
        <f t="shared" ref="B23:C23" si="5">+SUM(B20:B22)</f>
        <v>12337905143</v>
      </c>
      <c r="C23" s="31">
        <f t="shared" si="5"/>
        <v>0</v>
      </c>
      <c r="D23" s="31">
        <f>+SUM(D20:D22)</f>
        <v>12337905143</v>
      </c>
      <c r="E23" s="31">
        <f>+SUM(E20:E22)</f>
        <v>26275218457</v>
      </c>
      <c r="F23" s="31">
        <f t="shared" ref="F23" si="6">+SUM(F20:F22)</f>
        <v>11662615336</v>
      </c>
      <c r="G23" s="31">
        <f>+SUM(G20:G22)</f>
        <v>14612603121</v>
      </c>
      <c r="H23" s="40"/>
      <c r="I23" s="42"/>
    </row>
    <row r="24" spans="1:13" ht="18.75" customHeight="1" x14ac:dyDescent="0.25">
      <c r="A24" s="32" t="s">
        <v>544</v>
      </c>
      <c r="B24" s="36"/>
      <c r="C24" s="36"/>
      <c r="D24" s="31">
        <v>12337905143</v>
      </c>
      <c r="E24" s="36"/>
      <c r="F24" s="36"/>
      <c r="G24" s="31">
        <v>12337905143</v>
      </c>
      <c r="H24" s="46"/>
      <c r="I24" s="43"/>
    </row>
    <row r="25" spans="1:13" ht="18.75" customHeight="1" x14ac:dyDescent="0.25">
      <c r="A25" s="33" t="s">
        <v>547</v>
      </c>
      <c r="B25" s="38"/>
      <c r="C25" s="38"/>
      <c r="D25" s="35">
        <f>+D23-D24</f>
        <v>0</v>
      </c>
      <c r="E25" s="38"/>
      <c r="F25" s="38"/>
      <c r="G25" s="35">
        <f>+G23-G24</f>
        <v>2274697978</v>
      </c>
      <c r="H25" s="35"/>
      <c r="I25" s="33">
        <f>+I19-G25</f>
        <v>1111821122</v>
      </c>
    </row>
    <row r="26" spans="1:13" ht="18.75" customHeight="1" x14ac:dyDescent="0.25">
      <c r="A26" s="3">
        <v>10</v>
      </c>
      <c r="B26" s="8">
        <f>+SUMIFS('BÁN RA'!$H$5:$H$44,'BÁN RA'!$I$5:$I$44,'NTF_Tổng hợp'!A26)</f>
        <v>7102167303</v>
      </c>
      <c r="C26" s="8"/>
      <c r="D26" s="4">
        <f t="shared" si="0"/>
        <v>7102167303</v>
      </c>
      <c r="E26" s="5">
        <f>+SUMIFS('MUA VÀO'!$H$5:$H$354,'MUA VÀO'!$I$5:$I$354,'NTF_Tổng hợp'!A26)</f>
        <v>8740916713</v>
      </c>
      <c r="F26" s="5">
        <f>+SUMIFS('THANH TOÁN CHO NTF'!$E$5:$E$77,'THANH TOÁN CHO NTF'!$G$5:$G$77,'NTF_Tổng hợp'!A26)</f>
        <v>3953123017</v>
      </c>
      <c r="G26" s="5">
        <f>+E26-F26</f>
        <v>4787793696</v>
      </c>
      <c r="H26" s="7"/>
      <c r="I26" s="44"/>
    </row>
    <row r="27" spans="1:13" ht="18.75" customHeight="1" x14ac:dyDescent="0.25">
      <c r="A27" s="3">
        <v>11</v>
      </c>
      <c r="B27" s="8">
        <f>+SUMIFS('BÁN RA'!$H$5:$H$44,'BÁN RA'!$I$5:$I$44,'NTF_Tổng hợp'!A27)</f>
        <v>3851075550</v>
      </c>
      <c r="C27" s="8"/>
      <c r="D27" s="4">
        <f t="shared" si="0"/>
        <v>3851075550</v>
      </c>
      <c r="E27" s="5">
        <f>+SUMIFS('MUA VÀO'!$H$5:$H$354,'MUA VÀO'!$I$5:$I$354,'NTF_Tổng hợp'!A27)</f>
        <v>7737348399</v>
      </c>
      <c r="F27" s="5">
        <f>+SUMIFS('THANH TOÁN CHO NTF'!$E$5:$E$77,'THANH TOÁN CHO NTF'!$G$5:$G$77,'NTF_Tổng hợp'!A27)</f>
        <v>4020469101</v>
      </c>
      <c r="G27" s="5">
        <f t="shared" si="1"/>
        <v>3716879298</v>
      </c>
      <c r="H27" s="7"/>
      <c r="I27" s="44"/>
    </row>
    <row r="28" spans="1:13" ht="18.75" customHeight="1" x14ac:dyDescent="0.25">
      <c r="A28" s="3">
        <v>12</v>
      </c>
      <c r="B28" s="8">
        <f>+SUMIFS('BÁN RA'!$H$5:$H$44,'BÁN RA'!$I$5:$I$44,'NTF_Tổng hợp'!A28)</f>
        <v>5511320052</v>
      </c>
      <c r="C28" s="8"/>
      <c r="D28" s="4">
        <f t="shared" si="0"/>
        <v>5511320052</v>
      </c>
      <c r="E28" s="5">
        <f>+SUMIFS('MUA VÀO'!$H$5:$H$354,'MUA VÀO'!$I$5:$I$354,'NTF_Tổng hợp'!A28)</f>
        <v>9082307773</v>
      </c>
      <c r="F28" s="5">
        <f>+SUMIFS('THANH TOÁN CHO NTF'!$E$5:$E$77,'THANH TOÁN CHO NTF'!$G$5:$G$77,'NTF_Tổng hợp'!A28)</f>
        <v>4614545359</v>
      </c>
      <c r="G28" s="5">
        <f t="shared" si="1"/>
        <v>4467762414</v>
      </c>
      <c r="H28" s="7"/>
      <c r="I28" s="44"/>
    </row>
    <row r="29" spans="1:13" ht="18.75" customHeight="1" x14ac:dyDescent="0.25">
      <c r="A29" s="32" t="s">
        <v>14</v>
      </c>
      <c r="B29" s="39">
        <f t="shared" ref="B29:C29" si="7">+SUM(B26:B28)</f>
        <v>16464562905</v>
      </c>
      <c r="C29" s="39">
        <f t="shared" si="7"/>
        <v>0</v>
      </c>
      <c r="D29" s="39">
        <f>+SUM(D26:D28)</f>
        <v>16464562905</v>
      </c>
      <c r="E29" s="39">
        <f>+SUM(E26:E28)</f>
        <v>25560572885</v>
      </c>
      <c r="F29" s="39">
        <f t="shared" ref="F29" si="8">+SUM(F26:F28)</f>
        <v>12588137477</v>
      </c>
      <c r="G29" s="31">
        <f>+SUM(G26:G28)</f>
        <v>12972435408</v>
      </c>
      <c r="H29" s="40"/>
      <c r="I29" s="41"/>
    </row>
    <row r="30" spans="1:13" ht="17.25" x14ac:dyDescent="0.25">
      <c r="A30" s="30" t="s">
        <v>544</v>
      </c>
      <c r="B30" s="36"/>
      <c r="C30" s="36"/>
      <c r="D30" s="31">
        <v>12972435408</v>
      </c>
      <c r="E30" s="36"/>
      <c r="F30" s="36"/>
      <c r="G30" s="31">
        <v>12972435408</v>
      </c>
      <c r="H30" s="37"/>
      <c r="I30" s="45"/>
    </row>
    <row r="31" spans="1:13" ht="17.25" x14ac:dyDescent="0.25">
      <c r="A31" s="33" t="s">
        <v>548</v>
      </c>
      <c r="B31" s="38"/>
      <c r="C31" s="38"/>
      <c r="D31" s="35">
        <f>+D29-D30</f>
        <v>3492127497</v>
      </c>
      <c r="E31" s="38"/>
      <c r="F31" s="38"/>
      <c r="G31" s="35">
        <f>+G29-G30</f>
        <v>0</v>
      </c>
      <c r="H31" s="35"/>
      <c r="I31" s="33">
        <f>+I25+D31</f>
        <v>4603948619</v>
      </c>
    </row>
  </sheetData>
  <autoFilter ref="A6:I29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677F-1A82-44F1-BA48-817AEB55606F}">
  <dimension ref="A1:M29"/>
  <sheetViews>
    <sheetView topLeftCell="A8" workbookViewId="0">
      <selection activeCell="F26" sqref="F26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8.7109375" bestFit="1" customWidth="1"/>
    <col min="6" max="6" width="19.5703125" bestFit="1" customWidth="1"/>
    <col min="7" max="7" width="16.85546875" bestFit="1" customWidth="1"/>
    <col min="8" max="8" width="19.5703125" customWidth="1"/>
    <col min="9" max="9" width="26.5703125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9"/>
      <c r="B1" s="169"/>
      <c r="C1" s="169"/>
      <c r="D1" s="169"/>
      <c r="E1" s="169"/>
      <c r="F1" s="169"/>
      <c r="G1" s="169"/>
      <c r="H1" s="169"/>
      <c r="I1" s="169"/>
    </row>
    <row r="2" spans="1:13" ht="22.5" x14ac:dyDescent="0.3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3" spans="1:13" ht="15.75" x14ac:dyDescent="0.25">
      <c r="A3" s="171" t="s">
        <v>15</v>
      </c>
      <c r="B3" s="171"/>
      <c r="C3" s="171"/>
      <c r="D3" s="171"/>
      <c r="E3" s="171"/>
      <c r="F3" s="171"/>
      <c r="G3" s="171"/>
      <c r="H3" s="171"/>
      <c r="I3" s="171"/>
    </row>
    <row r="4" spans="1:13" ht="19.5" x14ac:dyDescent="0.25">
      <c r="A4" s="172" t="s">
        <v>1</v>
      </c>
      <c r="B4" s="172"/>
      <c r="C4" s="172"/>
      <c r="D4" s="172"/>
      <c r="E4" s="172"/>
      <c r="F4" s="172"/>
      <c r="G4" s="172"/>
      <c r="H4" s="172"/>
      <c r="I4" s="172"/>
    </row>
    <row r="5" spans="1:13" ht="16.5" x14ac:dyDescent="0.25">
      <c r="A5" s="173" t="s">
        <v>2</v>
      </c>
      <c r="B5" s="174" t="s">
        <v>1226</v>
      </c>
      <c r="C5" s="174"/>
      <c r="D5" s="174"/>
      <c r="E5" s="175" t="s">
        <v>1227</v>
      </c>
      <c r="F5" s="175"/>
      <c r="G5" s="175"/>
      <c r="H5" s="176" t="s">
        <v>5</v>
      </c>
      <c r="I5" s="177"/>
    </row>
    <row r="6" spans="1:13" ht="49.5" x14ac:dyDescent="0.25">
      <c r="A6" s="173"/>
      <c r="B6" s="164" t="s">
        <v>6</v>
      </c>
      <c r="C6" s="164" t="s">
        <v>7</v>
      </c>
      <c r="D6" s="164" t="s">
        <v>10</v>
      </c>
      <c r="E6" s="47" t="s">
        <v>6</v>
      </c>
      <c r="F6" s="47" t="s">
        <v>1228</v>
      </c>
      <c r="G6" s="47" t="s">
        <v>1229</v>
      </c>
      <c r="H6" s="162" t="s">
        <v>1230</v>
      </c>
      <c r="I6" s="163" t="s">
        <v>1235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RA'!$I$5:$I$23,'NT_Tổng hợp THEO LAM'!A8)</f>
        <v>5377495415</v>
      </c>
      <c r="C8" s="8"/>
      <c r="D8" s="8">
        <f>+B8-C8</f>
        <v>5377495415</v>
      </c>
      <c r="E8" s="5">
        <f>+SUMIFS('MUA VÀO'!$H$5:$H$104,'MUA VÀO'!$I$5:$I$104,'NT_Tổng hợp THEO LAM'!A8)</f>
        <v>12374505633</v>
      </c>
      <c r="F8" s="5">
        <f>-SUMIFS('THANH TOÁN CHO NTF'!$E$5:$E$77,'THANH TOÁN CHO NTF'!$G$5:$G$77,'NT_Tổng hợp THEO LAM'!A8)</f>
        <v>-7445016490</v>
      </c>
      <c r="G8" s="5">
        <f>SUM(E8:F8)</f>
        <v>4929489143</v>
      </c>
      <c r="H8" s="7">
        <f>D8-G8</f>
        <v>448006272</v>
      </c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RA'!$I$5:$I$23,'NT_Tổng hợp THEO LAM'!A9)</f>
        <v>2451117300</v>
      </c>
      <c r="C9" s="8"/>
      <c r="D9" s="8">
        <f t="shared" ref="D9:D22" si="0">+B9-C9</f>
        <v>2451117300</v>
      </c>
      <c r="E9" s="5">
        <f>+SUMIFS('MUA VÀO'!$H$5:$H$104,'MUA VÀO'!$I$5:$I$104,'NT_Tổng hợp THEO LAM'!A9)</f>
        <v>7663913111</v>
      </c>
      <c r="F9" s="5">
        <f>-SUMIFS('THANH TOÁN CHO NTF'!$E$5:$E$77,'THANH TOÁN CHO NTF'!$G$5:$G$77,'NT_Tổng hợp THEO LAM'!A9)</f>
        <v>-2700000000</v>
      </c>
      <c r="G9" s="5">
        <f t="shared" ref="G9:G10" si="1">SUM(E9:F9)</f>
        <v>4963913111</v>
      </c>
      <c r="H9" s="7">
        <f t="shared" ref="H9:H22" si="2">D9-G9</f>
        <v>-2512795811</v>
      </c>
      <c r="I9" s="7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RA'!$I$5:$I$23,'NT_Tổng hợp THEO LAM'!A10)</f>
        <v>2605650460</v>
      </c>
      <c r="C10" s="8"/>
      <c r="D10" s="8">
        <f t="shared" si="0"/>
        <v>2605650460</v>
      </c>
      <c r="E10" s="5">
        <f>+SUMIFS('MUA VÀO'!$H$5:$H$104,'MUA VÀO'!$I$5:$I$104,'NT_Tổng hợp THEO LAM'!A10)</f>
        <v>6396296307</v>
      </c>
      <c r="F10" s="5">
        <f>-SUMIFS('THANH TOÁN CHO NTF'!$E$5:$E$77,'THANH TOÁN CHO NTF'!$G$5:$G$77,'NT_Tổng hợp THEO LAM'!A10)</f>
        <v>-5481003847</v>
      </c>
      <c r="G10" s="5">
        <f t="shared" si="1"/>
        <v>915292460</v>
      </c>
      <c r="H10" s="7">
        <f t="shared" si="2"/>
        <v>1690358000</v>
      </c>
      <c r="I10" s="7"/>
      <c r="K10" s="74"/>
      <c r="L10" s="74"/>
      <c r="M10" s="74"/>
    </row>
    <row r="11" spans="1:13" ht="18.75" customHeight="1" x14ac:dyDescent="0.25">
      <c r="A11" s="33" t="s">
        <v>1231</v>
      </c>
      <c r="B11" s="34"/>
      <c r="C11" s="34"/>
      <c r="D11" s="35">
        <f>SUM(D8:D10)</f>
        <v>10434263175</v>
      </c>
      <c r="E11" s="35">
        <f t="shared" ref="E11:G11" si="3">SUM(E8:E10)</f>
        <v>26434715051</v>
      </c>
      <c r="F11" s="35">
        <f t="shared" si="3"/>
        <v>-15626020337</v>
      </c>
      <c r="G11" s="35">
        <f t="shared" si="3"/>
        <v>10808694714</v>
      </c>
      <c r="H11" s="35">
        <f>D11-G11</f>
        <v>-374431539</v>
      </c>
      <c r="I11" s="33">
        <f>I7+H11</f>
        <v>1077030922</v>
      </c>
      <c r="K11" s="74"/>
      <c r="L11" s="74"/>
      <c r="M11" s="74"/>
    </row>
    <row r="12" spans="1:13" ht="18.75" customHeight="1" x14ac:dyDescent="0.25">
      <c r="A12" s="3">
        <v>4</v>
      </c>
      <c r="B12" s="8">
        <f>+SUMIFS('BÁN RA'!$H$5:$H$23,'BÁN RA'!$I$5:$I$23,'NT_Tổng hợp THEO LAM'!A12)</f>
        <v>4215187700</v>
      </c>
      <c r="C12" s="8"/>
      <c r="D12" s="8">
        <f t="shared" si="0"/>
        <v>4215187700</v>
      </c>
      <c r="E12" s="5">
        <f>+SUMIFS('MUA VÀO'!$H$5:$H$104,'MUA VÀO'!$I$5:$I$104,'NT_Tổng hợp THEO LAM'!A12)</f>
        <v>7302705184</v>
      </c>
      <c r="F12" s="5">
        <f>-SUMIFS('THANH TOÁN CHO NTF'!$E$5:$E$77,'THANH TOÁN CHO NTF'!$G$5:$G$77,'NT_Tổng hợp THEO LAM'!A12)</f>
        <v>-3196187735</v>
      </c>
      <c r="G12" s="5">
        <f t="shared" ref="G12:G14" si="4">SUM(E12:F12)</f>
        <v>4106517449</v>
      </c>
      <c r="H12" s="7">
        <f t="shared" si="2"/>
        <v>108670251</v>
      </c>
      <c r="I12" s="7"/>
      <c r="K12" s="74"/>
      <c r="L12" s="74"/>
      <c r="M12" s="74"/>
    </row>
    <row r="13" spans="1:13" ht="18.75" customHeight="1" x14ac:dyDescent="0.25">
      <c r="A13" s="3">
        <v>5</v>
      </c>
      <c r="B13" s="8">
        <f>+SUMIFS('BÁN RA'!$H$5:$H$23,'BÁN RA'!$I$5:$I$23,'NT_Tổng hợp THEO LAM'!A13)</f>
        <v>4267577580</v>
      </c>
      <c r="C13" s="8"/>
      <c r="D13" s="8">
        <f t="shared" si="0"/>
        <v>4267577580</v>
      </c>
      <c r="E13" s="5">
        <f>+SUMIFS('MUA VÀO'!$H$5:$H$104,'MUA VÀO'!$I$5:$I$104,'NT_Tổng hợp THEO LAM'!A13)</f>
        <v>6837518158</v>
      </c>
      <c r="F13" s="5">
        <f>-SUMIFS('THANH TOÁN CHO NTF'!$E$5:$E$77,'THANH TOÁN CHO NTF'!$G$5:$G$77,'NT_Tổng hợp THEO LAM'!A13)</f>
        <v>-3308461532</v>
      </c>
      <c r="G13" s="5">
        <f t="shared" si="4"/>
        <v>3529056626</v>
      </c>
      <c r="H13" s="7">
        <f t="shared" si="2"/>
        <v>738520954</v>
      </c>
      <c r="I13" s="7"/>
      <c r="K13" s="74"/>
      <c r="L13" s="74"/>
      <c r="M13" s="74"/>
    </row>
    <row r="14" spans="1:13" ht="18.75" customHeight="1" x14ac:dyDescent="0.25">
      <c r="A14" s="3">
        <v>6</v>
      </c>
      <c r="B14" s="8">
        <f>+SUMIFS('BÁN RA'!$H$5:$H$23,'BÁN RA'!$I$5:$I$23,'NT_Tổng hợp THEO LAM'!A14)</f>
        <v>6330629660</v>
      </c>
      <c r="C14" s="8"/>
      <c r="D14" s="8">
        <f t="shared" si="0"/>
        <v>6330629660</v>
      </c>
      <c r="E14" s="5">
        <f>+SUMIFS('MUA VÀO'!$H$5:$H$104,'MUA VÀO'!$I$5:$I$104,'NT_Tổng hợp THEO LAM'!A14)</f>
        <v>7319752637</v>
      </c>
      <c r="F14" s="5">
        <f>-SUMIFS('THANH TOÁN CHO NTF'!$E$5:$E$77,'THANH TOÁN CHO NTF'!$G$5:$G$77,'NT_Tổng hợp THEO LAM'!A14)</f>
        <v>-2451419950</v>
      </c>
      <c r="G14" s="5">
        <f t="shared" si="4"/>
        <v>4868332687</v>
      </c>
      <c r="H14" s="7">
        <f t="shared" si="2"/>
        <v>1462296973</v>
      </c>
      <c r="I14" s="7"/>
      <c r="K14" s="74"/>
      <c r="L14" s="74"/>
      <c r="M14" s="74"/>
    </row>
    <row r="15" spans="1:13" ht="18.75" customHeight="1" x14ac:dyDescent="0.25">
      <c r="A15" s="33" t="s">
        <v>1232</v>
      </c>
      <c r="B15" s="34"/>
      <c r="C15" s="34"/>
      <c r="D15" s="35">
        <f>SUM(D12:D14)</f>
        <v>14813394940</v>
      </c>
      <c r="E15" s="35">
        <f t="shared" ref="E15" si="5">SUM(E12:E14)</f>
        <v>21459975979</v>
      </c>
      <c r="F15" s="35">
        <f t="shared" ref="F15" si="6">SUM(F12:F14)</f>
        <v>-8956069217</v>
      </c>
      <c r="G15" s="35">
        <f t="shared" ref="G15" si="7">SUM(G12:G14)</f>
        <v>12503906762</v>
      </c>
      <c r="H15" s="35">
        <f>D15-G15</f>
        <v>2309488178</v>
      </c>
      <c r="I15" s="33">
        <f>I11+H15</f>
        <v>3386519100</v>
      </c>
      <c r="K15" s="74"/>
      <c r="L15" s="74"/>
      <c r="M15" s="74"/>
    </row>
    <row r="16" spans="1:13" ht="18.75" customHeight="1" x14ac:dyDescent="0.25">
      <c r="A16" s="3">
        <v>7</v>
      </c>
      <c r="B16" s="8">
        <f>+SUMIFS('BÁN RA'!$H$5:$H$44,'BÁN RA'!$I$5:$I$44,'NT_Tổng hợp THEO LAM'!A16)</f>
        <v>5575364497</v>
      </c>
      <c r="C16" s="8"/>
      <c r="D16" s="4">
        <f t="shared" si="0"/>
        <v>5575364497</v>
      </c>
      <c r="E16" s="5">
        <f>+SUMIFS('MUA VÀO'!$H$5:$H$354,'MUA VÀO'!$I$5:$I$354,'NT_Tổng hợp THEO LAM'!A16)</f>
        <v>7796598838</v>
      </c>
      <c r="F16" s="5">
        <f>-SUMIFS('THANH TOÁN CHO NTF'!$E$5:$E$77,'THANH TOÁN CHO NTF'!$G$5:$G$77,'NT_Tổng hợp THEO LAM'!A16)</f>
        <v>-3101300424</v>
      </c>
      <c r="G16" s="5">
        <f t="shared" ref="G16:G18" si="8">SUM(E16:F16)</f>
        <v>4695298414</v>
      </c>
      <c r="H16" s="7">
        <f t="shared" si="2"/>
        <v>880066083</v>
      </c>
      <c r="I16" s="7"/>
    </row>
    <row r="17" spans="1:9" ht="18.75" customHeight="1" x14ac:dyDescent="0.25">
      <c r="A17" s="3">
        <v>8</v>
      </c>
      <c r="B17" s="8">
        <f>+SUMIFS('BÁN RA'!$H$5:$H$44,'BÁN RA'!$I$5:$I$44,'NT_Tổng hợp THEO LAM'!A17)</f>
        <v>2190819908</v>
      </c>
      <c r="C17" s="8"/>
      <c r="D17" s="4">
        <f t="shared" si="0"/>
        <v>2190819908</v>
      </c>
      <c r="E17" s="5">
        <f>+SUMIFS('MUA VÀO'!$H$5:$H$354,'MUA VÀO'!$I$5:$I$354,'NT_Tổng hợp THEO LAM'!A17)</f>
        <v>9918585292</v>
      </c>
      <c r="F17" s="5">
        <f>-SUMIFS('THANH TOÁN CHO NTF'!$E$5:$E$77,'THANH TOÁN CHO NTF'!$G$5:$G$77,'NT_Tổng hợp THEO LAM'!A17)</f>
        <v>-3015102311</v>
      </c>
      <c r="G17" s="5">
        <f t="shared" si="8"/>
        <v>6903482981</v>
      </c>
      <c r="H17" s="7">
        <f t="shared" si="2"/>
        <v>-4712663073</v>
      </c>
      <c r="I17" s="7"/>
    </row>
    <row r="18" spans="1:9" x14ac:dyDescent="0.25">
      <c r="A18" s="3">
        <v>9</v>
      </c>
      <c r="B18" s="8">
        <f>+SUMIFS('BÁN RA'!$H$5:$H$44,'BÁN RA'!$I$5:$I$44,'NT_Tổng hợp THEO LAM'!A18)</f>
        <v>4571720738</v>
      </c>
      <c r="C18" s="8"/>
      <c r="D18" s="4">
        <f t="shared" si="0"/>
        <v>4571720738</v>
      </c>
      <c r="E18" s="5">
        <f>+SUMIFS('MUA VÀO'!$H$5:$H$354,'MUA VÀO'!$I$5:$I$354,'NT_Tổng hợp THEO LAM'!A18)</f>
        <v>8560034327</v>
      </c>
      <c r="F18" s="5">
        <f>-SUMIFS('THANH TOÁN CHO NTF'!$E$5:$E$77,'THANH TOÁN CHO NTF'!$G$5:$G$77,'NT_Tổng hợp THEO LAM'!A18)</f>
        <v>-5546212601</v>
      </c>
      <c r="G18" s="5">
        <f t="shared" si="8"/>
        <v>3013821726</v>
      </c>
      <c r="H18" s="7">
        <f t="shared" si="2"/>
        <v>1557899012</v>
      </c>
      <c r="I18" s="7"/>
    </row>
    <row r="19" spans="1:9" ht="17.25" x14ac:dyDescent="0.25">
      <c r="A19" s="33" t="s">
        <v>1233</v>
      </c>
      <c r="B19" s="38"/>
      <c r="C19" s="38"/>
      <c r="D19" s="35">
        <f>SUM(D16:D18)</f>
        <v>12337905143</v>
      </c>
      <c r="E19" s="35">
        <f t="shared" ref="E19" si="9">SUM(E16:E18)</f>
        <v>26275218457</v>
      </c>
      <c r="F19" s="35">
        <f t="shared" ref="F19" si="10">SUM(F16:F18)</f>
        <v>-11662615336</v>
      </c>
      <c r="G19" s="35">
        <f t="shared" ref="G19" si="11">SUM(G16:G18)</f>
        <v>14612603121</v>
      </c>
      <c r="H19" s="35">
        <f>D19-G19</f>
        <v>-2274697978</v>
      </c>
      <c r="I19" s="33">
        <f>I15+H19</f>
        <v>1111821122</v>
      </c>
    </row>
    <row r="20" spans="1:9" ht="18.75" customHeight="1" x14ac:dyDescent="0.25">
      <c r="A20" s="3">
        <v>10</v>
      </c>
      <c r="B20" s="8">
        <f>+SUMIFS('BÁN RA'!$H$5:$H$44,'BÁN RA'!$I$5:$I$44,'NT_Tổng hợp THEO LAM'!A20)</f>
        <v>7102167303</v>
      </c>
      <c r="C20" s="8"/>
      <c r="D20" s="4">
        <f t="shared" si="0"/>
        <v>7102167303</v>
      </c>
      <c r="E20" s="5">
        <f>+SUMIFS('MUA VÀO'!$H$5:$H$354,'MUA VÀO'!$I$5:$I$354,'NT_Tổng hợp THEO LAM'!A20)</f>
        <v>8740916713</v>
      </c>
      <c r="F20" s="5">
        <f>-SUMIFS('THANH TOÁN CHO NTF'!$E$5:$E$77,'THANH TOÁN CHO NTF'!$G$5:$G$77,'NT_Tổng hợp THEO LAM'!A20)</f>
        <v>-3953123017</v>
      </c>
      <c r="G20" s="5">
        <f t="shared" ref="G20:G22" si="12">SUM(E20:F20)</f>
        <v>4787793696</v>
      </c>
      <c r="H20" s="7">
        <f t="shared" si="2"/>
        <v>2314373607</v>
      </c>
      <c r="I20" s="7"/>
    </row>
    <row r="21" spans="1:9" ht="18.75" customHeight="1" x14ac:dyDescent="0.25">
      <c r="A21" s="3">
        <v>11</v>
      </c>
      <c r="B21" s="8">
        <f>+SUMIFS('BÁN RA'!$H$5:$H$44,'BÁN RA'!$I$5:$I$44,'NT_Tổng hợp THEO LAM'!A21)</f>
        <v>3851075550</v>
      </c>
      <c r="C21" s="8"/>
      <c r="D21" s="4">
        <f t="shared" si="0"/>
        <v>3851075550</v>
      </c>
      <c r="E21" s="5">
        <f>+SUMIFS('MUA VÀO'!$H$5:$H$354,'MUA VÀO'!$I$5:$I$354,'NT_Tổng hợp THEO LAM'!A21)</f>
        <v>7737348399</v>
      </c>
      <c r="F21" s="5">
        <f>-SUMIFS('THANH TOÁN CHO NTF'!$E$5:$E$77,'THANH TOÁN CHO NTF'!$G$5:$G$77,'NT_Tổng hợp THEO LAM'!A21)</f>
        <v>-4020469101</v>
      </c>
      <c r="G21" s="5">
        <f t="shared" si="12"/>
        <v>3716879298</v>
      </c>
      <c r="H21" s="7">
        <f t="shared" si="2"/>
        <v>134196252</v>
      </c>
      <c r="I21" s="7"/>
    </row>
    <row r="22" spans="1:9" x14ac:dyDescent="0.25">
      <c r="A22" s="3">
        <v>12</v>
      </c>
      <c r="B22" s="8">
        <f>+SUMIFS('BÁN RA'!$H$5:$H$44,'BÁN RA'!$I$5:$I$44,'NT_Tổng hợp THEO LAM'!A22)</f>
        <v>5511320052</v>
      </c>
      <c r="C22" s="8"/>
      <c r="D22" s="4">
        <f t="shared" si="0"/>
        <v>5511320052</v>
      </c>
      <c r="E22" s="5">
        <f>+SUMIFS('MUA VÀO'!$H$5:$H$354,'MUA VÀO'!$I$5:$I$354,'NT_Tổng hợp THEO LAM'!A22)</f>
        <v>9082307773</v>
      </c>
      <c r="F22" s="5">
        <f>-SUMIFS('THANH TOÁN CHO NTF'!$E$5:$E$77,'THANH TOÁN CHO NTF'!$G$5:$G$77,'NT_Tổng hợp THEO LAM'!A22)</f>
        <v>-4614545359</v>
      </c>
      <c r="G22" s="5">
        <f t="shared" si="12"/>
        <v>4467762414</v>
      </c>
      <c r="H22" s="7">
        <f t="shared" si="2"/>
        <v>1043557638</v>
      </c>
      <c r="I22" s="7"/>
    </row>
    <row r="23" spans="1:9" ht="17.25" x14ac:dyDescent="0.25">
      <c r="A23" s="33" t="s">
        <v>1234</v>
      </c>
      <c r="B23" s="38"/>
      <c r="C23" s="38"/>
      <c r="D23" s="35">
        <f>SUM(D20:D22)</f>
        <v>16464562905</v>
      </c>
      <c r="E23" s="35">
        <f t="shared" ref="E23" si="13">SUM(E20:E22)</f>
        <v>25560572885</v>
      </c>
      <c r="F23" s="35">
        <f t="shared" ref="F23" si="14">SUM(F20:F22)</f>
        <v>-12588137477</v>
      </c>
      <c r="G23" s="35">
        <f t="shared" ref="G23" si="15">SUM(G20:G22)</f>
        <v>12972435408</v>
      </c>
      <c r="H23" s="35">
        <f>D23-G23</f>
        <v>3492127497</v>
      </c>
      <c r="I23" s="33">
        <f>I19+H23</f>
        <v>4603948619</v>
      </c>
    </row>
    <row r="24" spans="1:9" x14ac:dyDescent="0.25">
      <c r="D24" s="58"/>
      <c r="E24" s="58"/>
      <c r="F24" s="58"/>
      <c r="G24" s="58"/>
      <c r="H24" s="8"/>
      <c r="I24" s="58"/>
    </row>
    <row r="28" spans="1:9" x14ac:dyDescent="0.25">
      <c r="D28" s="58"/>
    </row>
    <row r="29" spans="1:9" x14ac:dyDescent="0.25">
      <c r="D29" s="58"/>
      <c r="E29" s="58"/>
      <c r="F29" s="58"/>
      <c r="G29" s="58"/>
      <c r="H29" s="58"/>
    </row>
  </sheetData>
  <autoFilter ref="A6:I22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2EB8-8F71-48D8-8010-C8D300290094}">
  <dimension ref="A1:I45"/>
  <sheetViews>
    <sheetView workbookViewId="0">
      <selection activeCell="A3" sqref="A3:H3"/>
    </sheetView>
  </sheetViews>
  <sheetFormatPr defaultRowHeight="15" outlineLevelRow="1" x14ac:dyDescent="0.25"/>
  <cols>
    <col min="1" max="1" width="17.7109375" style="15" customWidth="1"/>
    <col min="2" max="2" width="17.7109375" style="16" customWidth="1"/>
    <col min="3" max="3" width="37" style="15" customWidth="1"/>
    <col min="4" max="4" width="22.140625" style="15" customWidth="1"/>
    <col min="5" max="5" width="29.5703125" style="17" customWidth="1"/>
    <col min="6" max="6" width="17.7109375" style="15" customWidth="1"/>
    <col min="7" max="7" width="17.7109375" style="17" customWidth="1"/>
    <col min="8" max="8" width="17.7109375" style="15" customWidth="1"/>
  </cols>
  <sheetData>
    <row r="1" spans="1:9" s="9" customFormat="1" ht="20.25" x14ac:dyDescent="0.25">
      <c r="A1" s="181" t="s">
        <v>16</v>
      </c>
      <c r="B1" s="182"/>
      <c r="C1" s="181"/>
      <c r="D1" s="181"/>
      <c r="E1" s="183"/>
      <c r="F1" s="181"/>
      <c r="G1" s="183"/>
      <c r="H1" s="181"/>
    </row>
    <row r="2" spans="1:9" s="10" customFormat="1" ht="14.25" x14ac:dyDescent="0.25">
      <c r="A2" s="184" t="s">
        <v>1238</v>
      </c>
      <c r="B2" s="185"/>
      <c r="C2" s="184"/>
      <c r="D2" s="184"/>
      <c r="E2" s="186"/>
      <c r="F2" s="184"/>
      <c r="G2" s="186"/>
      <c r="H2" s="184"/>
    </row>
    <row r="3" spans="1:9" s="9" customFormat="1" ht="20.25" x14ac:dyDescent="0.25">
      <c r="A3" s="181"/>
      <c r="B3" s="182"/>
      <c r="C3" s="181"/>
      <c r="D3" s="181"/>
      <c r="E3" s="183"/>
      <c r="F3" s="181"/>
      <c r="G3" s="183"/>
      <c r="H3" s="181"/>
    </row>
    <row r="4" spans="1:9" ht="25.5" x14ac:dyDescent="0.2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192</v>
      </c>
      <c r="I4" s="20" t="s">
        <v>151</v>
      </c>
    </row>
    <row r="5" spans="1:9" ht="30" outlineLevel="1" x14ac:dyDescent="0.25">
      <c r="A5" s="12" t="s">
        <v>25</v>
      </c>
      <c r="B5" s="13">
        <v>45660</v>
      </c>
      <c r="C5" s="12" t="s">
        <v>26</v>
      </c>
      <c r="D5" s="12" t="s">
        <v>27</v>
      </c>
      <c r="E5" s="14">
        <v>1764998000</v>
      </c>
      <c r="F5" s="12"/>
      <c r="G5" s="14">
        <v>0</v>
      </c>
      <c r="H5" s="18">
        <f>+E5+G5</f>
        <v>1764998000</v>
      </c>
      <c r="I5">
        <f>+MONTH(B5)</f>
        <v>1</v>
      </c>
    </row>
    <row r="6" spans="1:9" ht="30" outlineLevel="1" x14ac:dyDescent="0.25">
      <c r="A6" s="12" t="s">
        <v>28</v>
      </c>
      <c r="B6" s="13">
        <v>45667</v>
      </c>
      <c r="C6" s="12" t="s">
        <v>26</v>
      </c>
      <c r="D6" s="12" t="s">
        <v>27</v>
      </c>
      <c r="E6" s="14">
        <v>215452265</v>
      </c>
      <c r="F6" s="12"/>
      <c r="G6" s="14">
        <v>0</v>
      </c>
      <c r="H6" s="18">
        <f t="shared" ref="H6:H44" si="0">+E6+G6</f>
        <v>215452265</v>
      </c>
      <c r="I6">
        <f t="shared" ref="I6:I44" si="1">+MONTH(B6)</f>
        <v>1</v>
      </c>
    </row>
    <row r="7" spans="1:9" ht="30" outlineLevel="1" x14ac:dyDescent="0.25">
      <c r="A7" s="12" t="s">
        <v>29</v>
      </c>
      <c r="B7" s="13">
        <v>45674</v>
      </c>
      <c r="C7" s="12" t="s">
        <v>26</v>
      </c>
      <c r="D7" s="12" t="s">
        <v>27</v>
      </c>
      <c r="E7" s="14">
        <v>987256500</v>
      </c>
      <c r="F7" s="12"/>
      <c r="G7" s="14">
        <v>0</v>
      </c>
      <c r="H7" s="18">
        <f t="shared" si="0"/>
        <v>987256500</v>
      </c>
      <c r="I7">
        <f t="shared" si="1"/>
        <v>1</v>
      </c>
    </row>
    <row r="8" spans="1:9" ht="30" outlineLevel="1" x14ac:dyDescent="0.25">
      <c r="A8" s="12" t="s">
        <v>30</v>
      </c>
      <c r="B8" s="13">
        <v>45679</v>
      </c>
      <c r="C8" s="12" t="s">
        <v>26</v>
      </c>
      <c r="D8" s="12" t="s">
        <v>27</v>
      </c>
      <c r="E8" s="14">
        <v>2409788650</v>
      </c>
      <c r="F8" s="12"/>
      <c r="G8" s="14">
        <v>0</v>
      </c>
      <c r="H8" s="18">
        <f t="shared" si="0"/>
        <v>2409788650</v>
      </c>
      <c r="I8">
        <f t="shared" si="1"/>
        <v>1</v>
      </c>
    </row>
    <row r="9" spans="1:9" ht="30" outlineLevel="1" x14ac:dyDescent="0.25">
      <c r="A9" s="12" t="s">
        <v>31</v>
      </c>
      <c r="B9" s="13">
        <v>45696</v>
      </c>
      <c r="C9" s="12" t="s">
        <v>26</v>
      </c>
      <c r="D9" s="12" t="s">
        <v>27</v>
      </c>
      <c r="E9" s="14">
        <v>1483508400</v>
      </c>
      <c r="F9" s="12"/>
      <c r="G9" s="14">
        <v>0</v>
      </c>
      <c r="H9" s="18">
        <f t="shared" si="0"/>
        <v>1483508400</v>
      </c>
      <c r="I9">
        <f t="shared" si="1"/>
        <v>2</v>
      </c>
    </row>
    <row r="10" spans="1:9" ht="30" outlineLevel="1" x14ac:dyDescent="0.25">
      <c r="A10" s="12" t="s">
        <v>32</v>
      </c>
      <c r="B10" s="13">
        <v>45705</v>
      </c>
      <c r="C10" s="12" t="s">
        <v>26</v>
      </c>
      <c r="D10" s="12" t="s">
        <v>27</v>
      </c>
      <c r="E10" s="14">
        <v>967608900</v>
      </c>
      <c r="F10" s="12"/>
      <c r="G10" s="14">
        <v>0</v>
      </c>
      <c r="H10" s="18">
        <f t="shared" si="0"/>
        <v>967608900</v>
      </c>
      <c r="I10">
        <f t="shared" si="1"/>
        <v>2</v>
      </c>
    </row>
    <row r="11" spans="1:9" ht="30" outlineLevel="1" x14ac:dyDescent="0.25">
      <c r="A11" s="12" t="s">
        <v>33</v>
      </c>
      <c r="B11" s="13">
        <v>45733</v>
      </c>
      <c r="C11" s="12" t="s">
        <v>26</v>
      </c>
      <c r="D11" s="12" t="s">
        <v>27</v>
      </c>
      <c r="E11" s="14">
        <v>1124918970</v>
      </c>
      <c r="F11" s="12"/>
      <c r="G11" s="14">
        <v>0</v>
      </c>
      <c r="H11" s="18">
        <f t="shared" si="0"/>
        <v>1124918970</v>
      </c>
      <c r="I11">
        <f t="shared" si="1"/>
        <v>3</v>
      </c>
    </row>
    <row r="12" spans="1:9" ht="30" outlineLevel="1" x14ac:dyDescent="0.25">
      <c r="A12" s="12" t="s">
        <v>34</v>
      </c>
      <c r="B12" s="13">
        <v>45742</v>
      </c>
      <c r="C12" s="12" t="s">
        <v>26</v>
      </c>
      <c r="D12" s="12" t="s">
        <v>27</v>
      </c>
      <c r="E12" s="14">
        <v>1480731490</v>
      </c>
      <c r="F12" s="12"/>
      <c r="G12" s="14">
        <v>0</v>
      </c>
      <c r="H12" s="18">
        <f t="shared" si="0"/>
        <v>1480731490</v>
      </c>
      <c r="I12">
        <f t="shared" si="1"/>
        <v>3</v>
      </c>
    </row>
    <row r="13" spans="1:9" ht="30" outlineLevel="1" x14ac:dyDescent="0.25">
      <c r="A13" s="12" t="s">
        <v>35</v>
      </c>
      <c r="B13" s="13">
        <v>45756</v>
      </c>
      <c r="C13" s="12" t="s">
        <v>26</v>
      </c>
      <c r="D13" s="12" t="s">
        <v>27</v>
      </c>
      <c r="E13" s="14">
        <v>1002913500</v>
      </c>
      <c r="F13" s="12"/>
      <c r="G13" s="14">
        <v>0</v>
      </c>
      <c r="H13" s="18">
        <f t="shared" si="0"/>
        <v>1002913500</v>
      </c>
      <c r="I13">
        <f t="shared" si="1"/>
        <v>4</v>
      </c>
    </row>
    <row r="14" spans="1:9" ht="30" outlineLevel="1" x14ac:dyDescent="0.25">
      <c r="A14" s="12" t="s">
        <v>36</v>
      </c>
      <c r="B14" s="13">
        <v>45762</v>
      </c>
      <c r="C14" s="12" t="s">
        <v>26</v>
      </c>
      <c r="D14" s="12" t="s">
        <v>27</v>
      </c>
      <c r="E14" s="14">
        <v>1485990000</v>
      </c>
      <c r="F14" s="12"/>
      <c r="G14" s="14">
        <v>0</v>
      </c>
      <c r="H14" s="18">
        <f t="shared" si="0"/>
        <v>1485990000</v>
      </c>
      <c r="I14">
        <f t="shared" si="1"/>
        <v>4</v>
      </c>
    </row>
    <row r="15" spans="1:9" ht="30" outlineLevel="1" x14ac:dyDescent="0.25">
      <c r="A15" s="12" t="s">
        <v>37</v>
      </c>
      <c r="B15" s="13">
        <v>45773</v>
      </c>
      <c r="C15" s="12" t="s">
        <v>26</v>
      </c>
      <c r="D15" s="12" t="s">
        <v>27</v>
      </c>
      <c r="E15" s="14">
        <v>1726284200</v>
      </c>
      <c r="F15" s="12"/>
      <c r="G15" s="14">
        <v>0</v>
      </c>
      <c r="H15" s="18">
        <f t="shared" si="0"/>
        <v>1726284200</v>
      </c>
      <c r="I15">
        <f t="shared" si="1"/>
        <v>4</v>
      </c>
    </row>
    <row r="16" spans="1:9" ht="30" outlineLevel="1" x14ac:dyDescent="0.25">
      <c r="A16" s="12" t="s">
        <v>38</v>
      </c>
      <c r="B16" s="13">
        <v>45791</v>
      </c>
      <c r="C16" s="12" t="s">
        <v>26</v>
      </c>
      <c r="D16" s="12" t="s">
        <v>27</v>
      </c>
      <c r="E16" s="14">
        <v>1453136360</v>
      </c>
      <c r="F16" s="12"/>
      <c r="G16" s="14">
        <v>0</v>
      </c>
      <c r="H16" s="18">
        <f t="shared" si="0"/>
        <v>1453136360</v>
      </c>
      <c r="I16">
        <f t="shared" si="1"/>
        <v>5</v>
      </c>
    </row>
    <row r="17" spans="1:9" ht="30" outlineLevel="1" x14ac:dyDescent="0.25">
      <c r="A17" s="12" t="s">
        <v>39</v>
      </c>
      <c r="B17" s="13">
        <v>45803</v>
      </c>
      <c r="C17" s="12" t="s">
        <v>26</v>
      </c>
      <c r="D17" s="12" t="s">
        <v>27</v>
      </c>
      <c r="E17" s="14">
        <v>1847203820</v>
      </c>
      <c r="F17" s="12"/>
      <c r="G17" s="14">
        <v>0</v>
      </c>
      <c r="H17" s="18">
        <f t="shared" si="0"/>
        <v>1847203820</v>
      </c>
      <c r="I17">
        <f t="shared" si="1"/>
        <v>5</v>
      </c>
    </row>
    <row r="18" spans="1:9" ht="30" outlineLevel="1" x14ac:dyDescent="0.25">
      <c r="A18" s="12" t="s">
        <v>40</v>
      </c>
      <c r="B18" s="13">
        <v>45805</v>
      </c>
      <c r="C18" s="12" t="s">
        <v>26</v>
      </c>
      <c r="D18" s="12" t="s">
        <v>27</v>
      </c>
      <c r="E18" s="14">
        <v>967237400</v>
      </c>
      <c r="F18" s="12"/>
      <c r="G18" s="14">
        <v>0</v>
      </c>
      <c r="H18" s="18">
        <f t="shared" si="0"/>
        <v>967237400</v>
      </c>
      <c r="I18">
        <f t="shared" si="1"/>
        <v>5</v>
      </c>
    </row>
    <row r="19" spans="1:9" ht="30" outlineLevel="1" x14ac:dyDescent="0.25">
      <c r="A19" s="12" t="s">
        <v>41</v>
      </c>
      <c r="B19" s="13">
        <v>45814</v>
      </c>
      <c r="C19" s="12" t="s">
        <v>26</v>
      </c>
      <c r="D19" s="12" t="s">
        <v>27</v>
      </c>
      <c r="E19" s="14">
        <v>1414910340</v>
      </c>
      <c r="F19" s="12"/>
      <c r="G19" s="14">
        <v>0</v>
      </c>
      <c r="H19" s="18">
        <f t="shared" si="0"/>
        <v>1414910340</v>
      </c>
      <c r="I19">
        <f t="shared" si="1"/>
        <v>6</v>
      </c>
    </row>
    <row r="20" spans="1:9" ht="30" outlineLevel="1" x14ac:dyDescent="0.25">
      <c r="A20" s="12" t="s">
        <v>42</v>
      </c>
      <c r="B20" s="13">
        <v>45827</v>
      </c>
      <c r="C20" s="12" t="s">
        <v>26</v>
      </c>
      <c r="D20" s="12" t="s">
        <v>27</v>
      </c>
      <c r="E20" s="14">
        <v>990909000</v>
      </c>
      <c r="F20" s="12"/>
      <c r="G20" s="14">
        <v>0</v>
      </c>
      <c r="H20" s="18">
        <f t="shared" si="0"/>
        <v>990909000</v>
      </c>
      <c r="I20">
        <f t="shared" si="1"/>
        <v>6</v>
      </c>
    </row>
    <row r="21" spans="1:9" ht="30" outlineLevel="1" x14ac:dyDescent="0.25">
      <c r="A21" s="12" t="s">
        <v>43</v>
      </c>
      <c r="B21" s="13">
        <v>45831</v>
      </c>
      <c r="C21" s="12" t="s">
        <v>26</v>
      </c>
      <c r="D21" s="12" t="s">
        <v>27</v>
      </c>
      <c r="E21" s="14">
        <v>230527500</v>
      </c>
      <c r="F21" s="12"/>
      <c r="G21" s="14">
        <v>0</v>
      </c>
      <c r="H21" s="18">
        <f t="shared" si="0"/>
        <v>230527500</v>
      </c>
      <c r="I21">
        <f t="shared" si="1"/>
        <v>6</v>
      </c>
    </row>
    <row r="22" spans="1:9" ht="30" outlineLevel="1" x14ac:dyDescent="0.25">
      <c r="A22" s="12" t="s">
        <v>44</v>
      </c>
      <c r="B22" s="13">
        <v>45833</v>
      </c>
      <c r="C22" s="12" t="s">
        <v>26</v>
      </c>
      <c r="D22" s="12" t="s">
        <v>27</v>
      </c>
      <c r="E22" s="14">
        <v>2512379600</v>
      </c>
      <c r="F22" s="12"/>
      <c r="G22" s="14">
        <v>0</v>
      </c>
      <c r="H22" s="18">
        <f t="shared" si="0"/>
        <v>2512379600</v>
      </c>
      <c r="I22">
        <f t="shared" si="1"/>
        <v>6</v>
      </c>
    </row>
    <row r="23" spans="1:9" ht="30" outlineLevel="1" x14ac:dyDescent="0.25">
      <c r="A23" s="12" t="s">
        <v>45</v>
      </c>
      <c r="B23" s="13">
        <v>45836</v>
      </c>
      <c r="C23" s="12" t="s">
        <v>26</v>
      </c>
      <c r="D23" s="12" t="s">
        <v>27</v>
      </c>
      <c r="E23" s="14">
        <v>1181903220</v>
      </c>
      <c r="F23" s="12"/>
      <c r="G23" s="14">
        <v>0</v>
      </c>
      <c r="H23" s="18">
        <f t="shared" si="0"/>
        <v>1181903220</v>
      </c>
      <c r="I23">
        <f t="shared" si="1"/>
        <v>6</v>
      </c>
    </row>
    <row r="24" spans="1:9" ht="30" x14ac:dyDescent="0.25">
      <c r="A24" s="12" t="s">
        <v>193</v>
      </c>
      <c r="B24" s="13">
        <v>45849</v>
      </c>
      <c r="C24" s="12" t="s">
        <v>26</v>
      </c>
      <c r="D24" s="12" t="s">
        <v>27</v>
      </c>
      <c r="E24" s="14">
        <v>288081510</v>
      </c>
      <c r="F24" s="12" t="s">
        <v>214</v>
      </c>
      <c r="G24" s="14">
        <v>14404076</v>
      </c>
      <c r="H24" s="18">
        <f t="shared" si="0"/>
        <v>302485586</v>
      </c>
      <c r="I24">
        <f t="shared" si="1"/>
        <v>7</v>
      </c>
    </row>
    <row r="25" spans="1:9" ht="30" x14ac:dyDescent="0.25">
      <c r="A25" s="12" t="s">
        <v>194</v>
      </c>
      <c r="B25" s="13">
        <v>45861</v>
      </c>
      <c r="C25" s="12" t="s">
        <v>26</v>
      </c>
      <c r="D25" s="12" t="s">
        <v>27</v>
      </c>
      <c r="E25" s="14">
        <v>2969600000</v>
      </c>
      <c r="F25" s="12" t="s">
        <v>214</v>
      </c>
      <c r="G25" s="14">
        <v>148480000</v>
      </c>
      <c r="H25" s="18">
        <f t="shared" si="0"/>
        <v>3118080000</v>
      </c>
      <c r="I25">
        <f t="shared" si="1"/>
        <v>7</v>
      </c>
    </row>
    <row r="26" spans="1:9" ht="30" x14ac:dyDescent="0.25">
      <c r="A26" s="12" t="s">
        <v>195</v>
      </c>
      <c r="B26" s="13">
        <v>45864</v>
      </c>
      <c r="C26" s="12" t="s">
        <v>26</v>
      </c>
      <c r="D26" s="12" t="s">
        <v>27</v>
      </c>
      <c r="E26" s="14">
        <v>541536799</v>
      </c>
      <c r="F26" s="12" t="s">
        <v>214</v>
      </c>
      <c r="G26" s="14">
        <v>27076840</v>
      </c>
      <c r="H26" s="18">
        <f t="shared" si="0"/>
        <v>568613639</v>
      </c>
      <c r="I26">
        <f t="shared" si="1"/>
        <v>7</v>
      </c>
    </row>
    <row r="27" spans="1:9" ht="30" x14ac:dyDescent="0.25">
      <c r="A27" s="12" t="s">
        <v>196</v>
      </c>
      <c r="B27" s="13">
        <v>45866</v>
      </c>
      <c r="C27" s="12" t="s">
        <v>26</v>
      </c>
      <c r="D27" s="12" t="s">
        <v>27</v>
      </c>
      <c r="E27" s="14">
        <v>1510652640</v>
      </c>
      <c r="F27" s="12" t="s">
        <v>214</v>
      </c>
      <c r="G27" s="14">
        <v>75532632</v>
      </c>
      <c r="H27" s="18">
        <f t="shared" si="0"/>
        <v>1586185272</v>
      </c>
      <c r="I27">
        <f t="shared" si="1"/>
        <v>7</v>
      </c>
    </row>
    <row r="28" spans="1:9" ht="30" x14ac:dyDescent="0.25">
      <c r="A28" s="12" t="s">
        <v>197</v>
      </c>
      <c r="B28" s="13">
        <v>45882</v>
      </c>
      <c r="C28" s="12" t="s">
        <v>26</v>
      </c>
      <c r="D28" s="12" t="s">
        <v>27</v>
      </c>
      <c r="E28" s="14">
        <v>717510150</v>
      </c>
      <c r="F28" s="12" t="s">
        <v>214</v>
      </c>
      <c r="G28" s="14">
        <v>35875508</v>
      </c>
      <c r="H28" s="18">
        <f t="shared" si="0"/>
        <v>753385658</v>
      </c>
      <c r="I28">
        <f t="shared" si="1"/>
        <v>8</v>
      </c>
    </row>
    <row r="29" spans="1:9" ht="30" x14ac:dyDescent="0.25">
      <c r="A29" s="12" t="s">
        <v>198</v>
      </c>
      <c r="B29" s="13">
        <v>45890</v>
      </c>
      <c r="C29" s="12" t="s">
        <v>26</v>
      </c>
      <c r="D29" s="12" t="s">
        <v>27</v>
      </c>
      <c r="E29" s="14">
        <v>1361920000</v>
      </c>
      <c r="F29" s="12" t="s">
        <v>214</v>
      </c>
      <c r="G29" s="14">
        <v>68096000</v>
      </c>
      <c r="H29" s="18">
        <f t="shared" si="0"/>
        <v>1430016000</v>
      </c>
      <c r="I29">
        <f t="shared" si="1"/>
        <v>8</v>
      </c>
    </row>
    <row r="30" spans="1:9" ht="30" x14ac:dyDescent="0.25">
      <c r="A30" s="12" t="s">
        <v>199</v>
      </c>
      <c r="B30" s="13">
        <v>45896</v>
      </c>
      <c r="C30" s="12" t="s">
        <v>26</v>
      </c>
      <c r="D30" s="12" t="s">
        <v>27</v>
      </c>
      <c r="E30" s="14">
        <v>7065000</v>
      </c>
      <c r="F30" s="12" t="s">
        <v>214</v>
      </c>
      <c r="G30" s="14">
        <v>353250</v>
      </c>
      <c r="H30" s="18">
        <f t="shared" si="0"/>
        <v>7418250</v>
      </c>
      <c r="I30">
        <f t="shared" si="1"/>
        <v>8</v>
      </c>
    </row>
    <row r="31" spans="1:9" ht="30" x14ac:dyDescent="0.25">
      <c r="A31" s="12" t="s">
        <v>200</v>
      </c>
      <c r="B31" s="13">
        <v>45912</v>
      </c>
      <c r="C31" s="12" t="s">
        <v>26</v>
      </c>
      <c r="D31" s="12" t="s">
        <v>27</v>
      </c>
      <c r="E31" s="14">
        <v>1165724000</v>
      </c>
      <c r="F31" s="12" t="s">
        <v>214</v>
      </c>
      <c r="G31" s="14">
        <v>58286200</v>
      </c>
      <c r="H31" s="18">
        <f t="shared" si="0"/>
        <v>1224010200</v>
      </c>
      <c r="I31">
        <f t="shared" si="1"/>
        <v>9</v>
      </c>
    </row>
    <row r="32" spans="1:9" ht="30" x14ac:dyDescent="0.25">
      <c r="A32" s="12" t="s">
        <v>201</v>
      </c>
      <c r="B32" s="13">
        <v>45917</v>
      </c>
      <c r="C32" s="12" t="s">
        <v>26</v>
      </c>
      <c r="D32" s="12" t="s">
        <v>27</v>
      </c>
      <c r="E32" s="14">
        <v>1580841750</v>
      </c>
      <c r="F32" s="12" t="s">
        <v>214</v>
      </c>
      <c r="G32" s="14">
        <v>79042088</v>
      </c>
      <c r="H32" s="18">
        <f t="shared" si="0"/>
        <v>1659883838</v>
      </c>
      <c r="I32">
        <f t="shared" si="1"/>
        <v>9</v>
      </c>
    </row>
    <row r="33" spans="1:9" ht="30" x14ac:dyDescent="0.25">
      <c r="A33" s="12" t="s">
        <v>202</v>
      </c>
      <c r="B33" s="13">
        <v>45925</v>
      </c>
      <c r="C33" s="12" t="s">
        <v>26</v>
      </c>
      <c r="D33" s="12" t="s">
        <v>27</v>
      </c>
      <c r="E33" s="14">
        <v>1607454000</v>
      </c>
      <c r="F33" s="12" t="s">
        <v>214</v>
      </c>
      <c r="G33" s="14">
        <v>80372700</v>
      </c>
      <c r="H33" s="18">
        <f t="shared" si="0"/>
        <v>1687826700</v>
      </c>
      <c r="I33">
        <f t="shared" si="1"/>
        <v>9</v>
      </c>
    </row>
    <row r="34" spans="1:9" ht="30" x14ac:dyDescent="0.25">
      <c r="A34" s="12" t="s">
        <v>203</v>
      </c>
      <c r="B34" s="13">
        <v>45933</v>
      </c>
      <c r="C34" s="12" t="s">
        <v>26</v>
      </c>
      <c r="D34" s="12" t="s">
        <v>27</v>
      </c>
      <c r="E34" s="14">
        <v>1196901000</v>
      </c>
      <c r="F34" s="12" t="s">
        <v>214</v>
      </c>
      <c r="G34" s="14">
        <v>59845050</v>
      </c>
      <c r="H34" s="18">
        <f t="shared" si="0"/>
        <v>1256746050</v>
      </c>
      <c r="I34">
        <f t="shared" si="1"/>
        <v>10</v>
      </c>
    </row>
    <row r="35" spans="1:9" ht="30" x14ac:dyDescent="0.25">
      <c r="A35" s="12" t="s">
        <v>204</v>
      </c>
      <c r="B35" s="13">
        <v>45939</v>
      </c>
      <c r="C35" s="12" t="s">
        <v>26</v>
      </c>
      <c r="D35" s="12" t="s">
        <v>27</v>
      </c>
      <c r="E35" s="14">
        <v>1355435000</v>
      </c>
      <c r="F35" s="12" t="s">
        <v>214</v>
      </c>
      <c r="G35" s="14">
        <v>67771750</v>
      </c>
      <c r="H35" s="18">
        <f t="shared" si="0"/>
        <v>1423206750</v>
      </c>
      <c r="I35">
        <f t="shared" si="1"/>
        <v>10</v>
      </c>
    </row>
    <row r="36" spans="1:9" ht="30" x14ac:dyDescent="0.25">
      <c r="A36" s="12" t="s">
        <v>205</v>
      </c>
      <c r="B36" s="13">
        <v>45950</v>
      </c>
      <c r="C36" s="12" t="s">
        <v>26</v>
      </c>
      <c r="D36" s="12" t="s">
        <v>27</v>
      </c>
      <c r="E36" s="14">
        <v>1775999260</v>
      </c>
      <c r="F36" s="12" t="s">
        <v>214</v>
      </c>
      <c r="G36" s="14">
        <v>88799963</v>
      </c>
      <c r="H36" s="18">
        <f t="shared" si="0"/>
        <v>1864799223</v>
      </c>
      <c r="I36">
        <f t="shared" si="1"/>
        <v>10</v>
      </c>
    </row>
    <row r="37" spans="1:9" ht="30" x14ac:dyDescent="0.25">
      <c r="A37" s="12" t="s">
        <v>206</v>
      </c>
      <c r="B37" s="13">
        <v>45951</v>
      </c>
      <c r="C37" s="12" t="s">
        <v>26</v>
      </c>
      <c r="D37" s="12" t="s">
        <v>27</v>
      </c>
      <c r="E37" s="14">
        <v>1484313600</v>
      </c>
      <c r="F37" s="12" t="s">
        <v>214</v>
      </c>
      <c r="G37" s="14">
        <v>74215680</v>
      </c>
      <c r="H37" s="18">
        <f t="shared" si="0"/>
        <v>1558529280</v>
      </c>
      <c r="I37">
        <f t="shared" si="1"/>
        <v>10</v>
      </c>
    </row>
    <row r="38" spans="1:9" ht="30" x14ac:dyDescent="0.25">
      <c r="A38" s="12" t="s">
        <v>207</v>
      </c>
      <c r="B38" s="13">
        <v>45959</v>
      </c>
      <c r="C38" s="12" t="s">
        <v>26</v>
      </c>
      <c r="D38" s="12" t="s">
        <v>27</v>
      </c>
      <c r="E38" s="14">
        <v>951320000</v>
      </c>
      <c r="F38" s="12" t="s">
        <v>214</v>
      </c>
      <c r="G38" s="14">
        <v>47566000</v>
      </c>
      <c r="H38" s="18">
        <f t="shared" si="0"/>
        <v>998886000</v>
      </c>
      <c r="I38">
        <f t="shared" si="1"/>
        <v>10</v>
      </c>
    </row>
    <row r="39" spans="1:9" ht="30" x14ac:dyDescent="0.25">
      <c r="A39" s="12" t="s">
        <v>208</v>
      </c>
      <c r="B39" s="13">
        <v>45965</v>
      </c>
      <c r="C39" s="12" t="s">
        <v>26</v>
      </c>
      <c r="D39" s="12" t="s">
        <v>27</v>
      </c>
      <c r="E39" s="14">
        <v>1351500000</v>
      </c>
      <c r="F39" s="12" t="s">
        <v>214</v>
      </c>
      <c r="G39" s="14">
        <v>67575000</v>
      </c>
      <c r="H39" s="18">
        <f t="shared" si="0"/>
        <v>1419075000</v>
      </c>
      <c r="I39">
        <f t="shared" si="1"/>
        <v>11</v>
      </c>
    </row>
    <row r="40" spans="1:9" ht="30" x14ac:dyDescent="0.25">
      <c r="A40" s="12" t="s">
        <v>209</v>
      </c>
      <c r="B40" s="13">
        <v>45972</v>
      </c>
      <c r="C40" s="12" t="s">
        <v>26</v>
      </c>
      <c r="D40" s="12" t="s">
        <v>27</v>
      </c>
      <c r="E40" s="14">
        <v>1357695000</v>
      </c>
      <c r="F40" s="12" t="s">
        <v>214</v>
      </c>
      <c r="G40" s="14">
        <v>67884750</v>
      </c>
      <c r="H40" s="18">
        <f t="shared" si="0"/>
        <v>1425579750</v>
      </c>
      <c r="I40">
        <f t="shared" si="1"/>
        <v>11</v>
      </c>
    </row>
    <row r="41" spans="1:9" ht="30" x14ac:dyDescent="0.25">
      <c r="A41" s="12" t="s">
        <v>210</v>
      </c>
      <c r="B41" s="13">
        <v>45981</v>
      </c>
      <c r="C41" s="12" t="s">
        <v>26</v>
      </c>
      <c r="D41" s="12" t="s">
        <v>27</v>
      </c>
      <c r="E41" s="14">
        <v>958496000</v>
      </c>
      <c r="F41" s="12" t="s">
        <v>214</v>
      </c>
      <c r="G41" s="14">
        <v>47924800</v>
      </c>
      <c r="H41" s="18">
        <f t="shared" si="0"/>
        <v>1006420800</v>
      </c>
      <c r="I41">
        <f t="shared" si="1"/>
        <v>11</v>
      </c>
    </row>
    <row r="42" spans="1:9" ht="30" x14ac:dyDescent="0.25">
      <c r="A42" s="12" t="s">
        <v>211</v>
      </c>
      <c r="B42" s="13">
        <v>46002</v>
      </c>
      <c r="C42" s="12" t="s">
        <v>26</v>
      </c>
      <c r="D42" s="12" t="s">
        <v>27</v>
      </c>
      <c r="E42" s="14">
        <v>2490184560</v>
      </c>
      <c r="F42" s="12" t="s">
        <v>214</v>
      </c>
      <c r="G42" s="14">
        <v>124509228</v>
      </c>
      <c r="H42" s="18">
        <f t="shared" si="0"/>
        <v>2614693788</v>
      </c>
      <c r="I42">
        <f t="shared" si="1"/>
        <v>12</v>
      </c>
    </row>
    <row r="43" spans="1:9" ht="30" x14ac:dyDescent="0.25">
      <c r="A43" s="12" t="s">
        <v>212</v>
      </c>
      <c r="B43" s="13">
        <v>46013</v>
      </c>
      <c r="C43" s="12" t="s">
        <v>26</v>
      </c>
      <c r="D43" s="12" t="s">
        <v>27</v>
      </c>
      <c r="E43" s="14">
        <v>2165596000</v>
      </c>
      <c r="F43" s="12" t="s">
        <v>214</v>
      </c>
      <c r="G43" s="14">
        <v>108279800</v>
      </c>
      <c r="H43" s="18">
        <f t="shared" si="0"/>
        <v>2273875800</v>
      </c>
      <c r="I43">
        <f t="shared" si="1"/>
        <v>12</v>
      </c>
    </row>
    <row r="44" spans="1:9" ht="30" x14ac:dyDescent="0.25">
      <c r="A44" s="12" t="s">
        <v>213</v>
      </c>
      <c r="B44" s="13">
        <v>46014</v>
      </c>
      <c r="C44" s="12" t="s">
        <v>26</v>
      </c>
      <c r="D44" s="12" t="s">
        <v>27</v>
      </c>
      <c r="E44" s="14">
        <v>576620800</v>
      </c>
      <c r="F44" s="12" t="s">
        <v>51</v>
      </c>
      <c r="G44" s="14">
        <v>46129664</v>
      </c>
      <c r="H44" s="18">
        <f t="shared" si="0"/>
        <v>622750464</v>
      </c>
      <c r="I44">
        <f t="shared" si="1"/>
        <v>12</v>
      </c>
    </row>
    <row r="45" spans="1:9" x14ac:dyDescent="0.25">
      <c r="H45" s="59">
        <f>SUM(H5:H44)</f>
        <v>54050126163</v>
      </c>
    </row>
  </sheetData>
  <autoFilter ref="A4:I24" xr:uid="{A406267E-7A57-4C89-95B7-D5A692C77CF2}"/>
  <mergeCells count="3">
    <mergeCell ref="A1:H1"/>
    <mergeCell ref="A2:H2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F0AC-F9F8-4FC2-9328-95EF77F5199B}">
  <dimension ref="A1:I354"/>
  <sheetViews>
    <sheetView workbookViewId="0">
      <selection activeCell="A3" sqref="A3:H3"/>
    </sheetView>
  </sheetViews>
  <sheetFormatPr defaultRowHeight="15" outlineLevelRow="1" x14ac:dyDescent="0.25"/>
  <cols>
    <col min="1" max="1" width="16.140625" style="15" customWidth="1"/>
    <col min="2" max="2" width="20" style="16" customWidth="1"/>
    <col min="3" max="3" width="36.85546875" style="15" customWidth="1"/>
    <col min="4" max="4" width="15.85546875" style="15" customWidth="1"/>
    <col min="5" max="5" width="20.5703125" style="17" customWidth="1"/>
    <col min="6" max="6" width="15.5703125" style="15" customWidth="1"/>
    <col min="7" max="7" width="15.85546875" style="17" customWidth="1"/>
    <col min="8" max="8" width="18.42578125" style="19" customWidth="1"/>
  </cols>
  <sheetData>
    <row r="1" spans="1:9" s="9" customFormat="1" ht="28.35" customHeight="1" x14ac:dyDescent="0.25">
      <c r="A1" s="181" t="s">
        <v>46</v>
      </c>
      <c r="B1" s="182"/>
      <c r="C1" s="181"/>
      <c r="D1" s="181"/>
      <c r="E1" s="183"/>
      <c r="F1" s="181"/>
      <c r="G1" s="183"/>
      <c r="H1" s="181"/>
    </row>
    <row r="2" spans="1:9" s="10" customFormat="1" ht="28.35" customHeight="1" x14ac:dyDescent="0.25">
      <c r="A2" s="184" t="s">
        <v>1238</v>
      </c>
      <c r="B2" s="185"/>
      <c r="C2" s="184"/>
      <c r="D2" s="184"/>
      <c r="E2" s="186"/>
      <c r="F2" s="184"/>
      <c r="G2" s="186"/>
      <c r="H2" s="184"/>
    </row>
    <row r="3" spans="1:9" s="9" customFormat="1" ht="20.25" x14ac:dyDescent="0.25">
      <c r="A3" s="181"/>
      <c r="B3" s="182"/>
      <c r="C3" s="181"/>
      <c r="D3" s="181"/>
      <c r="E3" s="183"/>
      <c r="F3" s="181"/>
      <c r="G3" s="183"/>
      <c r="H3" s="181"/>
    </row>
    <row r="4" spans="1:9" ht="25.5" x14ac:dyDescent="0.25">
      <c r="A4" s="11" t="s">
        <v>17</v>
      </c>
      <c r="B4" s="11" t="s">
        <v>18</v>
      </c>
      <c r="C4" s="11" t="s">
        <v>47</v>
      </c>
      <c r="D4" s="11" t="s">
        <v>48</v>
      </c>
      <c r="E4" s="11" t="s">
        <v>49</v>
      </c>
      <c r="F4" s="11" t="s">
        <v>22</v>
      </c>
      <c r="G4" s="11" t="s">
        <v>23</v>
      </c>
      <c r="H4" s="11" t="s">
        <v>24</v>
      </c>
      <c r="I4" s="20" t="s">
        <v>151</v>
      </c>
    </row>
    <row r="5" spans="1:9" ht="30" outlineLevel="1" x14ac:dyDescent="0.25">
      <c r="A5" s="12" t="s">
        <v>50</v>
      </c>
      <c r="B5" s="13">
        <v>45661</v>
      </c>
      <c r="C5" s="12" t="s">
        <v>26</v>
      </c>
      <c r="D5" s="12" t="s">
        <v>27</v>
      </c>
      <c r="E5" s="14">
        <v>878767011</v>
      </c>
      <c r="F5" s="12" t="s">
        <v>51</v>
      </c>
      <c r="G5" s="14">
        <v>70301361</v>
      </c>
      <c r="H5" s="14">
        <f>+G5+E5</f>
        <v>949068372</v>
      </c>
      <c r="I5">
        <f>+MONTH(B5)</f>
        <v>1</v>
      </c>
    </row>
    <row r="6" spans="1:9" ht="30" outlineLevel="1" x14ac:dyDescent="0.25">
      <c r="A6" s="12" t="s">
        <v>52</v>
      </c>
      <c r="B6" s="13">
        <v>45670</v>
      </c>
      <c r="C6" s="12" t="s">
        <v>26</v>
      </c>
      <c r="D6" s="12" t="s">
        <v>27</v>
      </c>
      <c r="E6" s="14">
        <v>2966442524</v>
      </c>
      <c r="F6" s="12" t="s">
        <v>51</v>
      </c>
      <c r="G6" s="14">
        <v>237315402</v>
      </c>
      <c r="H6" s="14">
        <f t="shared" ref="H6:H69" si="0">+G6+E6</f>
        <v>3203757926</v>
      </c>
      <c r="I6">
        <f t="shared" ref="I6:I69" si="1">+MONTH(B6)</f>
        <v>1</v>
      </c>
    </row>
    <row r="7" spans="1:9" ht="30" outlineLevel="1" x14ac:dyDescent="0.25">
      <c r="A7" s="12" t="s">
        <v>53</v>
      </c>
      <c r="B7" s="13">
        <v>45675</v>
      </c>
      <c r="C7" s="12" t="s">
        <v>26</v>
      </c>
      <c r="D7" s="12" t="s">
        <v>27</v>
      </c>
      <c r="E7" s="14">
        <v>1655120291</v>
      </c>
      <c r="F7" s="12" t="s">
        <v>51</v>
      </c>
      <c r="G7" s="14">
        <v>132409623</v>
      </c>
      <c r="H7" s="14">
        <f t="shared" si="0"/>
        <v>1787529914</v>
      </c>
      <c r="I7">
        <f t="shared" si="1"/>
        <v>1</v>
      </c>
    </row>
    <row r="8" spans="1:9" ht="30" outlineLevel="1" x14ac:dyDescent="0.25">
      <c r="A8" s="12" t="s">
        <v>54</v>
      </c>
      <c r="B8" s="13">
        <v>45678</v>
      </c>
      <c r="C8" s="12" t="s">
        <v>26</v>
      </c>
      <c r="D8" s="12" t="s">
        <v>27</v>
      </c>
      <c r="E8" s="14">
        <v>2233638856</v>
      </c>
      <c r="F8" s="12" t="s">
        <v>51</v>
      </c>
      <c r="G8" s="14">
        <v>178691108</v>
      </c>
      <c r="H8" s="14">
        <f t="shared" si="0"/>
        <v>2412329964</v>
      </c>
      <c r="I8">
        <f t="shared" si="1"/>
        <v>1</v>
      </c>
    </row>
    <row r="9" spans="1:9" ht="30" outlineLevel="1" x14ac:dyDescent="0.25">
      <c r="A9" s="12" t="s">
        <v>55</v>
      </c>
      <c r="B9" s="13">
        <v>45680</v>
      </c>
      <c r="C9" s="12" t="s">
        <v>26</v>
      </c>
      <c r="D9" s="12" t="s">
        <v>27</v>
      </c>
      <c r="E9" s="14">
        <v>2342292339</v>
      </c>
      <c r="F9" s="12" t="s">
        <v>51</v>
      </c>
      <c r="G9" s="14">
        <v>187383387</v>
      </c>
      <c r="H9" s="14">
        <f t="shared" si="0"/>
        <v>2529675726</v>
      </c>
      <c r="I9">
        <f t="shared" si="1"/>
        <v>1</v>
      </c>
    </row>
    <row r="10" spans="1:9" ht="30" outlineLevel="1" x14ac:dyDescent="0.25">
      <c r="A10" s="12" t="s">
        <v>56</v>
      </c>
      <c r="B10" s="13">
        <v>45682</v>
      </c>
      <c r="C10" s="12" t="s">
        <v>26</v>
      </c>
      <c r="D10" s="12" t="s">
        <v>27</v>
      </c>
      <c r="E10" s="14">
        <v>1381614566</v>
      </c>
      <c r="F10" s="12" t="s">
        <v>51</v>
      </c>
      <c r="G10" s="14">
        <v>110529165</v>
      </c>
      <c r="H10" s="14">
        <f t="shared" si="0"/>
        <v>1492143731</v>
      </c>
      <c r="I10">
        <f t="shared" si="1"/>
        <v>1</v>
      </c>
    </row>
    <row r="11" spans="1:9" ht="30" outlineLevel="1" x14ac:dyDescent="0.25">
      <c r="A11" s="12" t="s">
        <v>57</v>
      </c>
      <c r="B11" s="13">
        <v>45693</v>
      </c>
      <c r="C11" s="12" t="s">
        <v>26</v>
      </c>
      <c r="D11" s="12" t="s">
        <v>27</v>
      </c>
      <c r="E11" s="14">
        <v>644478474</v>
      </c>
      <c r="F11" s="12" t="s">
        <v>51</v>
      </c>
      <c r="G11" s="14">
        <v>51558278</v>
      </c>
      <c r="H11" s="14">
        <f t="shared" si="0"/>
        <v>696036752</v>
      </c>
      <c r="I11">
        <f t="shared" si="1"/>
        <v>2</v>
      </c>
    </row>
    <row r="12" spans="1:9" ht="30" outlineLevel="1" x14ac:dyDescent="0.25">
      <c r="A12" s="12" t="s">
        <v>58</v>
      </c>
      <c r="B12" s="13">
        <v>45694</v>
      </c>
      <c r="C12" s="12" t="s">
        <v>26</v>
      </c>
      <c r="D12" s="12" t="s">
        <v>27</v>
      </c>
      <c r="E12" s="14">
        <v>442662439</v>
      </c>
      <c r="F12" s="12" t="s">
        <v>51</v>
      </c>
      <c r="G12" s="14">
        <v>35412995</v>
      </c>
      <c r="H12" s="14">
        <f t="shared" si="0"/>
        <v>478075434</v>
      </c>
      <c r="I12">
        <f t="shared" si="1"/>
        <v>2</v>
      </c>
    </row>
    <row r="13" spans="1:9" ht="30" outlineLevel="1" x14ac:dyDescent="0.25">
      <c r="A13" s="12" t="s">
        <v>59</v>
      </c>
      <c r="B13" s="13">
        <v>45695</v>
      </c>
      <c r="C13" s="12" t="s">
        <v>26</v>
      </c>
      <c r="D13" s="12" t="s">
        <v>27</v>
      </c>
      <c r="E13" s="14">
        <v>456569496</v>
      </c>
      <c r="F13" s="12" t="s">
        <v>51</v>
      </c>
      <c r="G13" s="14">
        <v>36525560</v>
      </c>
      <c r="H13" s="14">
        <f t="shared" si="0"/>
        <v>493095056</v>
      </c>
      <c r="I13">
        <f t="shared" si="1"/>
        <v>2</v>
      </c>
    </row>
    <row r="14" spans="1:9" ht="30" outlineLevel="1" x14ac:dyDescent="0.25">
      <c r="A14" s="12" t="s">
        <v>60</v>
      </c>
      <c r="B14" s="13">
        <v>45696</v>
      </c>
      <c r="C14" s="12" t="s">
        <v>26</v>
      </c>
      <c r="D14" s="12" t="s">
        <v>27</v>
      </c>
      <c r="E14" s="14">
        <v>448345100</v>
      </c>
      <c r="F14" s="12" t="s">
        <v>51</v>
      </c>
      <c r="G14" s="14">
        <v>35867608</v>
      </c>
      <c r="H14" s="14">
        <f t="shared" si="0"/>
        <v>484212708</v>
      </c>
      <c r="I14">
        <f t="shared" si="1"/>
        <v>2</v>
      </c>
    </row>
    <row r="15" spans="1:9" ht="30" outlineLevel="1" x14ac:dyDescent="0.25">
      <c r="A15" s="12" t="s">
        <v>61</v>
      </c>
      <c r="B15" s="13">
        <v>45698</v>
      </c>
      <c r="C15" s="12" t="s">
        <v>26</v>
      </c>
      <c r="D15" s="12" t="s">
        <v>27</v>
      </c>
      <c r="E15" s="14">
        <v>513479879</v>
      </c>
      <c r="F15" s="12" t="s">
        <v>51</v>
      </c>
      <c r="G15" s="14">
        <v>41078390</v>
      </c>
      <c r="H15" s="14">
        <f t="shared" si="0"/>
        <v>554558269</v>
      </c>
      <c r="I15">
        <f t="shared" si="1"/>
        <v>2</v>
      </c>
    </row>
    <row r="16" spans="1:9" ht="30" outlineLevel="1" x14ac:dyDescent="0.25">
      <c r="A16" s="12" t="s">
        <v>62</v>
      </c>
      <c r="B16" s="13">
        <v>45701</v>
      </c>
      <c r="C16" s="12" t="s">
        <v>26</v>
      </c>
      <c r="D16" s="12" t="s">
        <v>27</v>
      </c>
      <c r="E16" s="14">
        <v>528995444</v>
      </c>
      <c r="F16" s="12" t="s">
        <v>51</v>
      </c>
      <c r="G16" s="14">
        <v>42319636</v>
      </c>
      <c r="H16" s="14">
        <f t="shared" si="0"/>
        <v>571315080</v>
      </c>
      <c r="I16">
        <f t="shared" si="1"/>
        <v>2</v>
      </c>
    </row>
    <row r="17" spans="1:9" ht="30" outlineLevel="1" x14ac:dyDescent="0.25">
      <c r="A17" s="12" t="s">
        <v>63</v>
      </c>
      <c r="B17" s="13">
        <v>45702</v>
      </c>
      <c r="C17" s="12" t="s">
        <v>26</v>
      </c>
      <c r="D17" s="12" t="s">
        <v>27</v>
      </c>
      <c r="E17" s="14">
        <v>327716883</v>
      </c>
      <c r="F17" s="12" t="s">
        <v>51</v>
      </c>
      <c r="G17" s="14">
        <v>26217351</v>
      </c>
      <c r="H17" s="14">
        <f t="shared" si="0"/>
        <v>353934234</v>
      </c>
      <c r="I17">
        <f t="shared" si="1"/>
        <v>2</v>
      </c>
    </row>
    <row r="18" spans="1:9" ht="30" outlineLevel="1" x14ac:dyDescent="0.25">
      <c r="A18" s="12" t="s">
        <v>64</v>
      </c>
      <c r="B18" s="13">
        <v>45704</v>
      </c>
      <c r="C18" s="12" t="s">
        <v>26</v>
      </c>
      <c r="D18" s="12" t="s">
        <v>27</v>
      </c>
      <c r="E18" s="14">
        <v>498143849</v>
      </c>
      <c r="F18" s="12" t="s">
        <v>51</v>
      </c>
      <c r="G18" s="14">
        <v>39851508</v>
      </c>
      <c r="H18" s="14">
        <f t="shared" si="0"/>
        <v>537995357</v>
      </c>
      <c r="I18">
        <f t="shared" si="1"/>
        <v>2</v>
      </c>
    </row>
    <row r="19" spans="1:9" ht="30" outlineLevel="1" x14ac:dyDescent="0.25">
      <c r="A19" s="12" t="s">
        <v>65</v>
      </c>
      <c r="B19" s="13">
        <v>45705</v>
      </c>
      <c r="C19" s="12" t="s">
        <v>26</v>
      </c>
      <c r="D19" s="12" t="s">
        <v>27</v>
      </c>
      <c r="E19" s="14">
        <v>512256628</v>
      </c>
      <c r="F19" s="12" t="s">
        <v>51</v>
      </c>
      <c r="G19" s="14">
        <v>40980530</v>
      </c>
      <c r="H19" s="14">
        <f t="shared" si="0"/>
        <v>553237158</v>
      </c>
      <c r="I19">
        <f t="shared" si="1"/>
        <v>2</v>
      </c>
    </row>
    <row r="20" spans="1:9" ht="30" outlineLevel="1" x14ac:dyDescent="0.25">
      <c r="A20" s="12" t="s">
        <v>66</v>
      </c>
      <c r="B20" s="13">
        <v>45706</v>
      </c>
      <c r="C20" s="12" t="s">
        <v>26</v>
      </c>
      <c r="D20" s="12" t="s">
        <v>27</v>
      </c>
      <c r="E20" s="14">
        <v>490981783</v>
      </c>
      <c r="F20" s="12" t="s">
        <v>51</v>
      </c>
      <c r="G20" s="14">
        <v>39278543</v>
      </c>
      <c r="H20" s="14">
        <f t="shared" si="0"/>
        <v>530260326</v>
      </c>
      <c r="I20">
        <f t="shared" si="1"/>
        <v>2</v>
      </c>
    </row>
    <row r="21" spans="1:9" ht="30" outlineLevel="1" x14ac:dyDescent="0.25">
      <c r="A21" s="12" t="s">
        <v>67</v>
      </c>
      <c r="B21" s="13">
        <v>45712</v>
      </c>
      <c r="C21" s="12" t="s">
        <v>26</v>
      </c>
      <c r="D21" s="12" t="s">
        <v>27</v>
      </c>
      <c r="E21" s="14">
        <v>554533700</v>
      </c>
      <c r="F21" s="12" t="s">
        <v>51</v>
      </c>
      <c r="G21" s="14">
        <v>44362696</v>
      </c>
      <c r="H21" s="14">
        <f t="shared" si="0"/>
        <v>598896396</v>
      </c>
      <c r="I21">
        <f t="shared" si="1"/>
        <v>2</v>
      </c>
    </row>
    <row r="22" spans="1:9" ht="30" outlineLevel="1" x14ac:dyDescent="0.25">
      <c r="A22" s="12" t="s">
        <v>68</v>
      </c>
      <c r="B22" s="13">
        <v>45713</v>
      </c>
      <c r="C22" s="12" t="s">
        <v>26</v>
      </c>
      <c r="D22" s="12" t="s">
        <v>27</v>
      </c>
      <c r="E22" s="14">
        <v>577456854</v>
      </c>
      <c r="F22" s="12" t="s">
        <v>51</v>
      </c>
      <c r="G22" s="14">
        <v>46196548</v>
      </c>
      <c r="H22" s="14">
        <f t="shared" si="0"/>
        <v>623653402</v>
      </c>
      <c r="I22">
        <f t="shared" si="1"/>
        <v>2</v>
      </c>
    </row>
    <row r="23" spans="1:9" ht="30" outlineLevel="1" x14ac:dyDescent="0.25">
      <c r="A23" s="12" t="s">
        <v>69</v>
      </c>
      <c r="B23" s="13">
        <v>45714</v>
      </c>
      <c r="C23" s="12" t="s">
        <v>26</v>
      </c>
      <c r="D23" s="12" t="s">
        <v>27</v>
      </c>
      <c r="E23" s="14">
        <v>347108748</v>
      </c>
      <c r="F23" s="12" t="s">
        <v>51</v>
      </c>
      <c r="G23" s="14">
        <v>27768700</v>
      </c>
      <c r="H23" s="14">
        <f t="shared" si="0"/>
        <v>374877448</v>
      </c>
      <c r="I23">
        <f t="shared" si="1"/>
        <v>2</v>
      </c>
    </row>
    <row r="24" spans="1:9" ht="30" outlineLevel="1" x14ac:dyDescent="0.25">
      <c r="A24" s="12" t="s">
        <v>70</v>
      </c>
      <c r="B24" s="13">
        <v>45715</v>
      </c>
      <c r="C24" s="12" t="s">
        <v>26</v>
      </c>
      <c r="D24" s="12" t="s">
        <v>27</v>
      </c>
      <c r="E24" s="14">
        <v>464533071</v>
      </c>
      <c r="F24" s="12" t="s">
        <v>51</v>
      </c>
      <c r="G24" s="14">
        <v>37162646</v>
      </c>
      <c r="H24" s="14">
        <f t="shared" si="0"/>
        <v>501695717</v>
      </c>
      <c r="I24">
        <f t="shared" si="1"/>
        <v>2</v>
      </c>
    </row>
    <row r="25" spans="1:9" ht="30" outlineLevel="1" x14ac:dyDescent="0.25">
      <c r="A25" s="12" t="s">
        <v>71</v>
      </c>
      <c r="B25" s="13">
        <v>45716</v>
      </c>
      <c r="C25" s="12" t="s">
        <v>26</v>
      </c>
      <c r="D25" s="12" t="s">
        <v>27</v>
      </c>
      <c r="E25" s="14">
        <v>288953494</v>
      </c>
      <c r="F25" s="12" t="s">
        <v>51</v>
      </c>
      <c r="G25" s="14">
        <v>23116280</v>
      </c>
      <c r="H25" s="14">
        <f t="shared" si="0"/>
        <v>312069774</v>
      </c>
      <c r="I25">
        <f t="shared" si="1"/>
        <v>2</v>
      </c>
    </row>
    <row r="26" spans="1:9" ht="30" outlineLevel="1" x14ac:dyDescent="0.25">
      <c r="A26" s="12" t="s">
        <v>72</v>
      </c>
      <c r="B26" s="13">
        <v>45719</v>
      </c>
      <c r="C26" s="12" t="s">
        <v>26</v>
      </c>
      <c r="D26" s="12" t="s">
        <v>27</v>
      </c>
      <c r="E26" s="14">
        <v>293563076</v>
      </c>
      <c r="F26" s="12" t="s">
        <v>51</v>
      </c>
      <c r="G26" s="14">
        <v>23485046</v>
      </c>
      <c r="H26" s="14">
        <f t="shared" si="0"/>
        <v>317048122</v>
      </c>
      <c r="I26">
        <f t="shared" si="1"/>
        <v>3</v>
      </c>
    </row>
    <row r="27" spans="1:9" ht="30" outlineLevel="1" x14ac:dyDescent="0.25">
      <c r="A27" s="12" t="s">
        <v>73</v>
      </c>
      <c r="B27" s="13">
        <v>45720</v>
      </c>
      <c r="C27" s="12" t="s">
        <v>26</v>
      </c>
      <c r="D27" s="12" t="s">
        <v>27</v>
      </c>
      <c r="E27" s="14">
        <v>265612456</v>
      </c>
      <c r="F27" s="12" t="s">
        <v>51</v>
      </c>
      <c r="G27" s="14">
        <v>21248996</v>
      </c>
      <c r="H27" s="14">
        <f t="shared" si="0"/>
        <v>286861452</v>
      </c>
      <c r="I27">
        <f t="shared" si="1"/>
        <v>3</v>
      </c>
    </row>
    <row r="28" spans="1:9" ht="30" outlineLevel="1" x14ac:dyDescent="0.25">
      <c r="A28" s="12" t="s">
        <v>74</v>
      </c>
      <c r="B28" s="13">
        <v>45721</v>
      </c>
      <c r="C28" s="12" t="s">
        <v>26</v>
      </c>
      <c r="D28" s="12" t="s">
        <v>27</v>
      </c>
      <c r="E28" s="14">
        <v>192676267</v>
      </c>
      <c r="F28" s="12" t="s">
        <v>51</v>
      </c>
      <c r="G28" s="14">
        <v>15414101</v>
      </c>
      <c r="H28" s="14">
        <f t="shared" si="0"/>
        <v>208090368</v>
      </c>
      <c r="I28">
        <f t="shared" si="1"/>
        <v>3</v>
      </c>
    </row>
    <row r="29" spans="1:9" ht="30" outlineLevel="1" x14ac:dyDescent="0.25">
      <c r="A29" s="12" t="s">
        <v>75</v>
      </c>
      <c r="B29" s="13">
        <v>45723</v>
      </c>
      <c r="C29" s="12" t="s">
        <v>26</v>
      </c>
      <c r="D29" s="12" t="s">
        <v>27</v>
      </c>
      <c r="E29" s="14">
        <v>159169424</v>
      </c>
      <c r="F29" s="12" t="s">
        <v>51</v>
      </c>
      <c r="G29" s="14">
        <v>12733554</v>
      </c>
      <c r="H29" s="14">
        <f t="shared" si="0"/>
        <v>171902978</v>
      </c>
      <c r="I29">
        <f t="shared" si="1"/>
        <v>3</v>
      </c>
    </row>
    <row r="30" spans="1:9" ht="30" outlineLevel="1" x14ac:dyDescent="0.25">
      <c r="A30" s="12" t="s">
        <v>76</v>
      </c>
      <c r="B30" s="13">
        <v>45724</v>
      </c>
      <c r="C30" s="12" t="s">
        <v>26</v>
      </c>
      <c r="D30" s="12" t="s">
        <v>27</v>
      </c>
      <c r="E30" s="14">
        <v>276203365</v>
      </c>
      <c r="F30" s="12" t="s">
        <v>51</v>
      </c>
      <c r="G30" s="14">
        <v>22096269</v>
      </c>
      <c r="H30" s="14">
        <f t="shared" si="0"/>
        <v>298299634</v>
      </c>
      <c r="I30">
        <f t="shared" si="1"/>
        <v>3</v>
      </c>
    </row>
    <row r="31" spans="1:9" ht="30" outlineLevel="1" x14ac:dyDescent="0.25">
      <c r="A31" s="12" t="s">
        <v>77</v>
      </c>
      <c r="B31" s="13">
        <v>45724</v>
      </c>
      <c r="C31" s="12" t="s">
        <v>26</v>
      </c>
      <c r="D31" s="12" t="s">
        <v>27</v>
      </c>
      <c r="E31" s="14">
        <v>169617316</v>
      </c>
      <c r="F31" s="12" t="s">
        <v>51</v>
      </c>
      <c r="G31" s="14">
        <v>13569385</v>
      </c>
      <c r="H31" s="14">
        <f t="shared" si="0"/>
        <v>183186701</v>
      </c>
      <c r="I31">
        <f t="shared" si="1"/>
        <v>3</v>
      </c>
    </row>
    <row r="32" spans="1:9" ht="30" outlineLevel="1" x14ac:dyDescent="0.25">
      <c r="A32" s="12" t="s">
        <v>78</v>
      </c>
      <c r="B32" s="13">
        <v>45727</v>
      </c>
      <c r="C32" s="12" t="s">
        <v>26</v>
      </c>
      <c r="D32" s="12" t="s">
        <v>27</v>
      </c>
      <c r="E32" s="14">
        <v>178200705</v>
      </c>
      <c r="F32" s="12" t="s">
        <v>51</v>
      </c>
      <c r="G32" s="14">
        <v>14256056</v>
      </c>
      <c r="H32" s="14">
        <f t="shared" si="0"/>
        <v>192456761</v>
      </c>
      <c r="I32">
        <f t="shared" si="1"/>
        <v>3</v>
      </c>
    </row>
    <row r="33" spans="1:9" ht="30" outlineLevel="1" x14ac:dyDescent="0.25">
      <c r="A33" s="12" t="s">
        <v>79</v>
      </c>
      <c r="B33" s="13">
        <v>45729</v>
      </c>
      <c r="C33" s="12" t="s">
        <v>26</v>
      </c>
      <c r="D33" s="12" t="s">
        <v>27</v>
      </c>
      <c r="E33" s="14">
        <v>217011646</v>
      </c>
      <c r="F33" s="12" t="s">
        <v>51</v>
      </c>
      <c r="G33" s="14">
        <v>17360932</v>
      </c>
      <c r="H33" s="14">
        <f t="shared" si="0"/>
        <v>234372578</v>
      </c>
      <c r="I33">
        <f t="shared" si="1"/>
        <v>3</v>
      </c>
    </row>
    <row r="34" spans="1:9" ht="30" outlineLevel="1" x14ac:dyDescent="0.25">
      <c r="A34" s="12" t="s">
        <v>80</v>
      </c>
      <c r="B34" s="13">
        <v>45730</v>
      </c>
      <c r="C34" s="12" t="s">
        <v>26</v>
      </c>
      <c r="D34" s="12" t="s">
        <v>27</v>
      </c>
      <c r="E34" s="14">
        <v>200645994</v>
      </c>
      <c r="F34" s="12" t="s">
        <v>51</v>
      </c>
      <c r="G34" s="14">
        <v>16051680</v>
      </c>
      <c r="H34" s="14">
        <f t="shared" si="0"/>
        <v>216697674</v>
      </c>
      <c r="I34">
        <f t="shared" si="1"/>
        <v>3</v>
      </c>
    </row>
    <row r="35" spans="1:9" ht="30" outlineLevel="1" x14ac:dyDescent="0.25">
      <c r="A35" s="12" t="s">
        <v>81</v>
      </c>
      <c r="B35" s="13">
        <v>45731</v>
      </c>
      <c r="C35" s="12" t="s">
        <v>26</v>
      </c>
      <c r="D35" s="12" t="s">
        <v>27</v>
      </c>
      <c r="E35" s="14">
        <v>400374695</v>
      </c>
      <c r="F35" s="12" t="s">
        <v>51</v>
      </c>
      <c r="G35" s="14">
        <v>32029976</v>
      </c>
      <c r="H35" s="14">
        <f t="shared" si="0"/>
        <v>432404671</v>
      </c>
      <c r="I35">
        <f t="shared" si="1"/>
        <v>3</v>
      </c>
    </row>
    <row r="36" spans="1:9" ht="30" outlineLevel="1" x14ac:dyDescent="0.25">
      <c r="A36" s="12" t="s">
        <v>82</v>
      </c>
      <c r="B36" s="13">
        <v>45733</v>
      </c>
      <c r="C36" s="12" t="s">
        <v>26</v>
      </c>
      <c r="D36" s="12" t="s">
        <v>27</v>
      </c>
      <c r="E36" s="14">
        <v>165152188</v>
      </c>
      <c r="F36" s="12" t="s">
        <v>51</v>
      </c>
      <c r="G36" s="14">
        <v>13212175</v>
      </c>
      <c r="H36" s="14">
        <f t="shared" si="0"/>
        <v>178364363</v>
      </c>
      <c r="I36">
        <f t="shared" si="1"/>
        <v>3</v>
      </c>
    </row>
    <row r="37" spans="1:9" ht="30" outlineLevel="1" x14ac:dyDescent="0.25">
      <c r="A37" s="12" t="s">
        <v>83</v>
      </c>
      <c r="B37" s="13">
        <v>45734</v>
      </c>
      <c r="C37" s="12" t="s">
        <v>26</v>
      </c>
      <c r="D37" s="12" t="s">
        <v>27</v>
      </c>
      <c r="E37" s="14">
        <v>349480138</v>
      </c>
      <c r="F37" s="12" t="s">
        <v>51</v>
      </c>
      <c r="G37" s="14">
        <v>27958411</v>
      </c>
      <c r="H37" s="14">
        <f t="shared" si="0"/>
        <v>377438549</v>
      </c>
      <c r="I37">
        <f t="shared" si="1"/>
        <v>3</v>
      </c>
    </row>
    <row r="38" spans="1:9" ht="30" outlineLevel="1" x14ac:dyDescent="0.25">
      <c r="A38" s="12" t="s">
        <v>84</v>
      </c>
      <c r="B38" s="13">
        <v>45736</v>
      </c>
      <c r="C38" s="12" t="s">
        <v>26</v>
      </c>
      <c r="D38" s="12" t="s">
        <v>27</v>
      </c>
      <c r="E38" s="14">
        <v>450735285</v>
      </c>
      <c r="F38" s="12" t="s">
        <v>51</v>
      </c>
      <c r="G38" s="14">
        <v>36058823</v>
      </c>
      <c r="H38" s="14">
        <f t="shared" si="0"/>
        <v>486794108</v>
      </c>
      <c r="I38">
        <f t="shared" si="1"/>
        <v>3</v>
      </c>
    </row>
    <row r="39" spans="1:9" ht="30" outlineLevel="1" x14ac:dyDescent="0.25">
      <c r="A39" s="12" t="s">
        <v>85</v>
      </c>
      <c r="B39" s="13">
        <v>45737</v>
      </c>
      <c r="C39" s="12" t="s">
        <v>26</v>
      </c>
      <c r="D39" s="12" t="s">
        <v>27</v>
      </c>
      <c r="E39" s="14">
        <v>311690868</v>
      </c>
      <c r="F39" s="12" t="s">
        <v>51</v>
      </c>
      <c r="G39" s="14">
        <v>24935269</v>
      </c>
      <c r="H39" s="14">
        <f t="shared" si="0"/>
        <v>336626137</v>
      </c>
      <c r="I39">
        <f t="shared" si="1"/>
        <v>3</v>
      </c>
    </row>
    <row r="40" spans="1:9" ht="30" outlineLevel="1" x14ac:dyDescent="0.25">
      <c r="A40" s="12" t="s">
        <v>86</v>
      </c>
      <c r="B40" s="13">
        <v>45738</v>
      </c>
      <c r="C40" s="12" t="s">
        <v>26</v>
      </c>
      <c r="D40" s="12" t="s">
        <v>27</v>
      </c>
      <c r="E40" s="14">
        <v>301794993</v>
      </c>
      <c r="F40" s="12" t="s">
        <v>51</v>
      </c>
      <c r="G40" s="14">
        <v>24143599</v>
      </c>
      <c r="H40" s="14">
        <f t="shared" si="0"/>
        <v>325938592</v>
      </c>
      <c r="I40">
        <f t="shared" si="1"/>
        <v>3</v>
      </c>
    </row>
    <row r="41" spans="1:9" ht="30" outlineLevel="1" x14ac:dyDescent="0.25">
      <c r="A41" s="12" t="s">
        <v>87</v>
      </c>
      <c r="B41" s="13">
        <v>45741</v>
      </c>
      <c r="C41" s="12" t="s">
        <v>26</v>
      </c>
      <c r="D41" s="12" t="s">
        <v>27</v>
      </c>
      <c r="E41" s="14">
        <v>330730572</v>
      </c>
      <c r="F41" s="12" t="s">
        <v>51</v>
      </c>
      <c r="G41" s="14">
        <v>26458446</v>
      </c>
      <c r="H41" s="14">
        <f t="shared" si="0"/>
        <v>357189018</v>
      </c>
      <c r="I41">
        <f t="shared" si="1"/>
        <v>3</v>
      </c>
    </row>
    <row r="42" spans="1:9" ht="30" outlineLevel="1" x14ac:dyDescent="0.25">
      <c r="A42" s="12" t="s">
        <v>88</v>
      </c>
      <c r="B42" s="13">
        <v>45742</v>
      </c>
      <c r="C42" s="12" t="s">
        <v>26</v>
      </c>
      <c r="D42" s="12" t="s">
        <v>27</v>
      </c>
      <c r="E42" s="14">
        <v>317011306</v>
      </c>
      <c r="F42" s="12" t="s">
        <v>51</v>
      </c>
      <c r="G42" s="14">
        <v>25360904</v>
      </c>
      <c r="H42" s="14">
        <f t="shared" si="0"/>
        <v>342372210</v>
      </c>
      <c r="I42">
        <f t="shared" si="1"/>
        <v>3</v>
      </c>
    </row>
    <row r="43" spans="1:9" ht="30" outlineLevel="1" x14ac:dyDescent="0.25">
      <c r="A43" s="12" t="s">
        <v>89</v>
      </c>
      <c r="B43" s="13">
        <v>45743</v>
      </c>
      <c r="C43" s="12" t="s">
        <v>26</v>
      </c>
      <c r="D43" s="12" t="s">
        <v>27</v>
      </c>
      <c r="E43" s="14">
        <v>169966466</v>
      </c>
      <c r="F43" s="12" t="s">
        <v>51</v>
      </c>
      <c r="G43" s="14">
        <v>13597317</v>
      </c>
      <c r="H43" s="14">
        <f t="shared" si="0"/>
        <v>183563783</v>
      </c>
      <c r="I43">
        <f t="shared" si="1"/>
        <v>3</v>
      </c>
    </row>
    <row r="44" spans="1:9" ht="30" outlineLevel="1" x14ac:dyDescent="0.25">
      <c r="A44" s="12" t="s">
        <v>90</v>
      </c>
      <c r="B44" s="13">
        <v>45744</v>
      </c>
      <c r="C44" s="12" t="s">
        <v>26</v>
      </c>
      <c r="D44" s="12" t="s">
        <v>27</v>
      </c>
      <c r="E44" s="14">
        <v>369718362</v>
      </c>
      <c r="F44" s="12" t="s">
        <v>51</v>
      </c>
      <c r="G44" s="14">
        <v>29577469</v>
      </c>
      <c r="H44" s="14">
        <f t="shared" si="0"/>
        <v>399295831</v>
      </c>
      <c r="I44">
        <f t="shared" si="1"/>
        <v>3</v>
      </c>
    </row>
    <row r="45" spans="1:9" ht="30" outlineLevel="1" x14ac:dyDescent="0.25">
      <c r="A45" s="12" t="s">
        <v>91</v>
      </c>
      <c r="B45" s="13">
        <v>45745</v>
      </c>
      <c r="C45" s="12" t="s">
        <v>26</v>
      </c>
      <c r="D45" s="12" t="s">
        <v>27</v>
      </c>
      <c r="E45" s="14">
        <v>364065132</v>
      </c>
      <c r="F45" s="12" t="s">
        <v>51</v>
      </c>
      <c r="G45" s="14">
        <v>29125211</v>
      </c>
      <c r="H45" s="14">
        <f t="shared" si="0"/>
        <v>393190343</v>
      </c>
      <c r="I45">
        <f t="shared" si="1"/>
        <v>3</v>
      </c>
    </row>
    <row r="46" spans="1:9" ht="30" outlineLevel="1" x14ac:dyDescent="0.25">
      <c r="A46" s="12" t="s">
        <v>92</v>
      </c>
      <c r="B46" s="13">
        <v>45747</v>
      </c>
      <c r="C46" s="12" t="s">
        <v>26</v>
      </c>
      <c r="D46" s="12" t="s">
        <v>27</v>
      </c>
      <c r="E46" s="14">
        <v>439076328</v>
      </c>
      <c r="F46" s="12" t="s">
        <v>51</v>
      </c>
      <c r="G46" s="14">
        <v>35126106</v>
      </c>
      <c r="H46" s="14">
        <f t="shared" si="0"/>
        <v>474202434</v>
      </c>
      <c r="I46">
        <f t="shared" si="1"/>
        <v>3</v>
      </c>
    </row>
    <row r="47" spans="1:9" ht="30" outlineLevel="1" x14ac:dyDescent="0.25">
      <c r="A47" s="12" t="s">
        <v>93</v>
      </c>
      <c r="B47" s="13">
        <v>45749</v>
      </c>
      <c r="C47" s="12" t="s">
        <v>26</v>
      </c>
      <c r="D47" s="12" t="s">
        <v>27</v>
      </c>
      <c r="E47" s="14">
        <v>469090954</v>
      </c>
      <c r="F47" s="12" t="s">
        <v>51</v>
      </c>
      <c r="G47" s="14">
        <v>37527276</v>
      </c>
      <c r="H47" s="14">
        <f t="shared" si="0"/>
        <v>506618230</v>
      </c>
      <c r="I47">
        <f t="shared" si="1"/>
        <v>4</v>
      </c>
    </row>
    <row r="48" spans="1:9" ht="30" outlineLevel="1" x14ac:dyDescent="0.25">
      <c r="A48" s="12" t="s">
        <v>94</v>
      </c>
      <c r="B48" s="13">
        <v>45750</v>
      </c>
      <c r="C48" s="12" t="s">
        <v>26</v>
      </c>
      <c r="D48" s="12" t="s">
        <v>27</v>
      </c>
      <c r="E48" s="14">
        <v>211137316</v>
      </c>
      <c r="F48" s="12" t="s">
        <v>51</v>
      </c>
      <c r="G48" s="14">
        <v>16890985</v>
      </c>
      <c r="H48" s="14">
        <f t="shared" si="0"/>
        <v>228028301</v>
      </c>
      <c r="I48">
        <f t="shared" si="1"/>
        <v>4</v>
      </c>
    </row>
    <row r="49" spans="1:9" ht="30" outlineLevel="1" x14ac:dyDescent="0.25">
      <c r="A49" s="12" t="s">
        <v>95</v>
      </c>
      <c r="B49" s="13">
        <v>45752</v>
      </c>
      <c r="C49" s="12" t="s">
        <v>26</v>
      </c>
      <c r="D49" s="12" t="s">
        <v>27</v>
      </c>
      <c r="E49" s="14">
        <v>626255981</v>
      </c>
      <c r="F49" s="12" t="s">
        <v>51</v>
      </c>
      <c r="G49" s="14">
        <v>50100478</v>
      </c>
      <c r="H49" s="14">
        <f t="shared" si="0"/>
        <v>676356459</v>
      </c>
      <c r="I49">
        <f t="shared" si="1"/>
        <v>4</v>
      </c>
    </row>
    <row r="50" spans="1:9" ht="30" outlineLevel="1" x14ac:dyDescent="0.25">
      <c r="A50" s="12" t="s">
        <v>96</v>
      </c>
      <c r="B50" s="13">
        <v>45755</v>
      </c>
      <c r="C50" s="12" t="s">
        <v>26</v>
      </c>
      <c r="D50" s="12" t="s">
        <v>27</v>
      </c>
      <c r="E50" s="14">
        <v>467896611</v>
      </c>
      <c r="F50" s="12" t="s">
        <v>51</v>
      </c>
      <c r="G50" s="14">
        <v>37431729</v>
      </c>
      <c r="H50" s="14">
        <f t="shared" si="0"/>
        <v>505328340</v>
      </c>
      <c r="I50">
        <f t="shared" si="1"/>
        <v>4</v>
      </c>
    </row>
    <row r="51" spans="1:9" ht="30" outlineLevel="1" x14ac:dyDescent="0.25">
      <c r="A51" s="12" t="s">
        <v>97</v>
      </c>
      <c r="B51" s="13">
        <v>45757</v>
      </c>
      <c r="C51" s="12" t="s">
        <v>26</v>
      </c>
      <c r="D51" s="12" t="s">
        <v>27</v>
      </c>
      <c r="E51" s="14">
        <v>140908025</v>
      </c>
      <c r="F51" s="12" t="s">
        <v>51</v>
      </c>
      <c r="G51" s="14">
        <v>11272642</v>
      </c>
      <c r="H51" s="14">
        <f t="shared" si="0"/>
        <v>152180667</v>
      </c>
      <c r="I51">
        <f t="shared" si="1"/>
        <v>4</v>
      </c>
    </row>
    <row r="52" spans="1:9" ht="30" outlineLevel="1" x14ac:dyDescent="0.25">
      <c r="A52" s="12" t="s">
        <v>98</v>
      </c>
      <c r="B52" s="13">
        <v>45759</v>
      </c>
      <c r="C52" s="12" t="s">
        <v>26</v>
      </c>
      <c r="D52" s="12" t="s">
        <v>27</v>
      </c>
      <c r="E52" s="14">
        <v>294032086</v>
      </c>
      <c r="F52" s="12" t="s">
        <v>51</v>
      </c>
      <c r="G52" s="14">
        <v>23522567</v>
      </c>
      <c r="H52" s="14">
        <f t="shared" si="0"/>
        <v>317554653</v>
      </c>
      <c r="I52">
        <f t="shared" si="1"/>
        <v>4</v>
      </c>
    </row>
    <row r="53" spans="1:9" ht="30" outlineLevel="1" x14ac:dyDescent="0.25">
      <c r="A53" s="12" t="s">
        <v>99</v>
      </c>
      <c r="B53" s="13">
        <v>45761</v>
      </c>
      <c r="C53" s="12" t="s">
        <v>26</v>
      </c>
      <c r="D53" s="12" t="s">
        <v>27</v>
      </c>
      <c r="E53" s="14">
        <v>318672215</v>
      </c>
      <c r="F53" s="12" t="s">
        <v>51</v>
      </c>
      <c r="G53" s="14">
        <v>25493777</v>
      </c>
      <c r="H53" s="14">
        <f t="shared" si="0"/>
        <v>344165992</v>
      </c>
      <c r="I53">
        <f t="shared" si="1"/>
        <v>4</v>
      </c>
    </row>
    <row r="54" spans="1:9" ht="30" outlineLevel="1" x14ac:dyDescent="0.25">
      <c r="A54" s="12" t="s">
        <v>100</v>
      </c>
      <c r="B54" s="13">
        <v>45764</v>
      </c>
      <c r="C54" s="12" t="s">
        <v>26</v>
      </c>
      <c r="D54" s="12" t="s">
        <v>27</v>
      </c>
      <c r="E54" s="14">
        <v>334581788</v>
      </c>
      <c r="F54" s="12" t="s">
        <v>51</v>
      </c>
      <c r="G54" s="14">
        <v>26766543</v>
      </c>
      <c r="H54" s="14">
        <f t="shared" si="0"/>
        <v>361348331</v>
      </c>
      <c r="I54">
        <f t="shared" si="1"/>
        <v>4</v>
      </c>
    </row>
    <row r="55" spans="1:9" ht="30" outlineLevel="1" x14ac:dyDescent="0.25">
      <c r="A55" s="12" t="s">
        <v>101</v>
      </c>
      <c r="B55" s="13">
        <v>45765</v>
      </c>
      <c r="C55" s="12" t="s">
        <v>26</v>
      </c>
      <c r="D55" s="12" t="s">
        <v>27</v>
      </c>
      <c r="E55" s="14">
        <v>322762019</v>
      </c>
      <c r="F55" s="12" t="s">
        <v>51</v>
      </c>
      <c r="G55" s="14">
        <v>25820962</v>
      </c>
      <c r="H55" s="14">
        <f t="shared" si="0"/>
        <v>348582981</v>
      </c>
      <c r="I55">
        <f t="shared" si="1"/>
        <v>4</v>
      </c>
    </row>
    <row r="56" spans="1:9" ht="30" outlineLevel="1" x14ac:dyDescent="0.25">
      <c r="A56" s="12" t="s">
        <v>102</v>
      </c>
      <c r="B56" s="13">
        <v>45766</v>
      </c>
      <c r="C56" s="12" t="s">
        <v>26</v>
      </c>
      <c r="D56" s="12" t="s">
        <v>27</v>
      </c>
      <c r="E56" s="14">
        <v>508329393</v>
      </c>
      <c r="F56" s="12" t="s">
        <v>51</v>
      </c>
      <c r="G56" s="14">
        <v>40666351</v>
      </c>
      <c r="H56" s="14">
        <f t="shared" si="0"/>
        <v>548995744</v>
      </c>
      <c r="I56">
        <f t="shared" si="1"/>
        <v>4</v>
      </c>
    </row>
    <row r="57" spans="1:9" ht="30" outlineLevel="1" x14ac:dyDescent="0.25">
      <c r="A57" s="12" t="s">
        <v>103</v>
      </c>
      <c r="B57" s="13">
        <v>45767</v>
      </c>
      <c r="C57" s="12" t="s">
        <v>26</v>
      </c>
      <c r="D57" s="12" t="s">
        <v>27</v>
      </c>
      <c r="E57" s="14">
        <v>410689578</v>
      </c>
      <c r="F57" s="12" t="s">
        <v>51</v>
      </c>
      <c r="G57" s="14">
        <v>32855166</v>
      </c>
      <c r="H57" s="14">
        <f t="shared" si="0"/>
        <v>443544744</v>
      </c>
      <c r="I57">
        <f t="shared" si="1"/>
        <v>4</v>
      </c>
    </row>
    <row r="58" spans="1:9" ht="30" outlineLevel="1" x14ac:dyDescent="0.25">
      <c r="A58" s="12" t="s">
        <v>104</v>
      </c>
      <c r="B58" s="13">
        <v>45769</v>
      </c>
      <c r="C58" s="12" t="s">
        <v>26</v>
      </c>
      <c r="D58" s="12" t="s">
        <v>27</v>
      </c>
      <c r="E58" s="14">
        <v>465707402</v>
      </c>
      <c r="F58" s="12" t="s">
        <v>51</v>
      </c>
      <c r="G58" s="14">
        <v>37256592</v>
      </c>
      <c r="H58" s="14">
        <f t="shared" si="0"/>
        <v>502963994</v>
      </c>
      <c r="I58">
        <f t="shared" si="1"/>
        <v>4</v>
      </c>
    </row>
    <row r="59" spans="1:9" ht="30" outlineLevel="1" x14ac:dyDescent="0.25">
      <c r="A59" s="12" t="s">
        <v>105</v>
      </c>
      <c r="B59" s="13">
        <v>45770</v>
      </c>
      <c r="C59" s="12" t="s">
        <v>26</v>
      </c>
      <c r="D59" s="12" t="s">
        <v>27</v>
      </c>
      <c r="E59" s="14">
        <v>555961406</v>
      </c>
      <c r="F59" s="12" t="s">
        <v>51</v>
      </c>
      <c r="G59" s="14">
        <v>44476912</v>
      </c>
      <c r="H59" s="14">
        <f t="shared" si="0"/>
        <v>600438318</v>
      </c>
      <c r="I59">
        <f t="shared" si="1"/>
        <v>4</v>
      </c>
    </row>
    <row r="60" spans="1:9" ht="30" outlineLevel="1" x14ac:dyDescent="0.25">
      <c r="A60" s="12" t="s">
        <v>106</v>
      </c>
      <c r="B60" s="13">
        <v>45771</v>
      </c>
      <c r="C60" s="12" t="s">
        <v>26</v>
      </c>
      <c r="D60" s="12" t="s">
        <v>27</v>
      </c>
      <c r="E60" s="14">
        <v>317245160</v>
      </c>
      <c r="F60" s="12" t="s">
        <v>51</v>
      </c>
      <c r="G60" s="14">
        <v>25379613</v>
      </c>
      <c r="H60" s="14">
        <f t="shared" si="0"/>
        <v>342624773</v>
      </c>
      <c r="I60">
        <f t="shared" si="1"/>
        <v>4</v>
      </c>
    </row>
    <row r="61" spans="1:9" ht="30" outlineLevel="1" x14ac:dyDescent="0.25">
      <c r="A61" s="12" t="s">
        <v>107</v>
      </c>
      <c r="B61" s="13">
        <v>45772</v>
      </c>
      <c r="C61" s="12" t="s">
        <v>26</v>
      </c>
      <c r="D61" s="12" t="s">
        <v>27</v>
      </c>
      <c r="E61" s="14">
        <v>397271845</v>
      </c>
      <c r="F61" s="12" t="s">
        <v>51</v>
      </c>
      <c r="G61" s="14">
        <v>31781748</v>
      </c>
      <c r="H61" s="14">
        <f t="shared" si="0"/>
        <v>429053593</v>
      </c>
      <c r="I61">
        <f t="shared" si="1"/>
        <v>4</v>
      </c>
    </row>
    <row r="62" spans="1:9" ht="30" outlineLevel="1" x14ac:dyDescent="0.25">
      <c r="A62" s="12" t="s">
        <v>108</v>
      </c>
      <c r="B62" s="13">
        <v>45774</v>
      </c>
      <c r="C62" s="12" t="s">
        <v>26</v>
      </c>
      <c r="D62" s="12" t="s">
        <v>27</v>
      </c>
      <c r="E62" s="14">
        <v>389500072</v>
      </c>
      <c r="F62" s="12" t="s">
        <v>51</v>
      </c>
      <c r="G62" s="14">
        <v>31160006</v>
      </c>
      <c r="H62" s="14">
        <f t="shared" si="0"/>
        <v>420660078</v>
      </c>
      <c r="I62">
        <f t="shared" si="1"/>
        <v>4</v>
      </c>
    </row>
    <row r="63" spans="1:9" ht="30" outlineLevel="1" x14ac:dyDescent="0.25">
      <c r="A63" s="12" t="s">
        <v>109</v>
      </c>
      <c r="B63" s="13">
        <v>45776</v>
      </c>
      <c r="C63" s="12" t="s">
        <v>26</v>
      </c>
      <c r="D63" s="12" t="s">
        <v>27</v>
      </c>
      <c r="E63" s="14">
        <v>221127992</v>
      </c>
      <c r="F63" s="12" t="s">
        <v>51</v>
      </c>
      <c r="G63" s="14">
        <v>17690239</v>
      </c>
      <c r="H63" s="14">
        <f t="shared" si="0"/>
        <v>238818231</v>
      </c>
      <c r="I63">
        <f t="shared" si="1"/>
        <v>4</v>
      </c>
    </row>
    <row r="64" spans="1:9" ht="30" outlineLevel="1" x14ac:dyDescent="0.25">
      <c r="A64" s="12" t="s">
        <v>110</v>
      </c>
      <c r="B64" s="13">
        <v>45776</v>
      </c>
      <c r="C64" s="12" t="s">
        <v>26</v>
      </c>
      <c r="D64" s="12" t="s">
        <v>27</v>
      </c>
      <c r="E64" s="14">
        <v>310594218</v>
      </c>
      <c r="F64" s="12" t="s">
        <v>51</v>
      </c>
      <c r="G64" s="14">
        <v>24847537</v>
      </c>
      <c r="H64" s="14">
        <f t="shared" si="0"/>
        <v>335441755</v>
      </c>
      <c r="I64">
        <f t="shared" si="1"/>
        <v>4</v>
      </c>
    </row>
    <row r="65" spans="1:9" ht="30" outlineLevel="1" x14ac:dyDescent="0.25">
      <c r="A65" s="12" t="s">
        <v>111</v>
      </c>
      <c r="B65" s="13">
        <v>45779</v>
      </c>
      <c r="C65" s="12" t="s">
        <v>26</v>
      </c>
      <c r="D65" s="12" t="s">
        <v>27</v>
      </c>
      <c r="E65" s="14">
        <v>321742265</v>
      </c>
      <c r="F65" s="12" t="s">
        <v>51</v>
      </c>
      <c r="G65" s="14">
        <v>25739381</v>
      </c>
      <c r="H65" s="14">
        <f t="shared" si="0"/>
        <v>347481646</v>
      </c>
      <c r="I65">
        <f t="shared" si="1"/>
        <v>5</v>
      </c>
    </row>
    <row r="66" spans="1:9" ht="30" outlineLevel="1" x14ac:dyDescent="0.25">
      <c r="A66" s="12" t="s">
        <v>112</v>
      </c>
      <c r="B66" s="13">
        <v>45780</v>
      </c>
      <c r="C66" s="12" t="s">
        <v>26</v>
      </c>
      <c r="D66" s="12" t="s">
        <v>27</v>
      </c>
      <c r="E66" s="14">
        <v>320412612</v>
      </c>
      <c r="F66" s="12" t="s">
        <v>51</v>
      </c>
      <c r="G66" s="14">
        <v>25633009</v>
      </c>
      <c r="H66" s="14">
        <f t="shared" si="0"/>
        <v>346045621</v>
      </c>
      <c r="I66">
        <f t="shared" si="1"/>
        <v>5</v>
      </c>
    </row>
    <row r="67" spans="1:9" ht="30" outlineLevel="1" x14ac:dyDescent="0.25">
      <c r="A67" s="12" t="s">
        <v>113</v>
      </c>
      <c r="B67" s="13">
        <v>45783</v>
      </c>
      <c r="C67" s="12" t="s">
        <v>26</v>
      </c>
      <c r="D67" s="12" t="s">
        <v>27</v>
      </c>
      <c r="E67" s="14">
        <v>416446622</v>
      </c>
      <c r="F67" s="12" t="s">
        <v>51</v>
      </c>
      <c r="G67" s="14">
        <v>33315730</v>
      </c>
      <c r="H67" s="14">
        <f t="shared" si="0"/>
        <v>449762352</v>
      </c>
      <c r="I67">
        <f t="shared" si="1"/>
        <v>5</v>
      </c>
    </row>
    <row r="68" spans="1:9" ht="30" outlineLevel="1" x14ac:dyDescent="0.25">
      <c r="A68" s="12" t="s">
        <v>114</v>
      </c>
      <c r="B68" s="13">
        <v>45785</v>
      </c>
      <c r="C68" s="12" t="s">
        <v>26</v>
      </c>
      <c r="D68" s="12" t="s">
        <v>27</v>
      </c>
      <c r="E68" s="14">
        <v>280091576</v>
      </c>
      <c r="F68" s="12" t="s">
        <v>51</v>
      </c>
      <c r="G68" s="14">
        <v>22407326</v>
      </c>
      <c r="H68" s="14">
        <f t="shared" si="0"/>
        <v>302498902</v>
      </c>
      <c r="I68">
        <f t="shared" si="1"/>
        <v>5</v>
      </c>
    </row>
    <row r="69" spans="1:9" ht="30" outlineLevel="1" x14ac:dyDescent="0.25">
      <c r="A69" s="12" t="s">
        <v>115</v>
      </c>
      <c r="B69" s="13">
        <v>45789</v>
      </c>
      <c r="C69" s="12" t="s">
        <v>26</v>
      </c>
      <c r="D69" s="12" t="s">
        <v>27</v>
      </c>
      <c r="E69" s="14">
        <v>593476762</v>
      </c>
      <c r="F69" s="12" t="s">
        <v>51</v>
      </c>
      <c r="G69" s="14">
        <v>47478141</v>
      </c>
      <c r="H69" s="14">
        <f t="shared" si="0"/>
        <v>640954903</v>
      </c>
      <c r="I69">
        <f t="shared" si="1"/>
        <v>5</v>
      </c>
    </row>
    <row r="70" spans="1:9" ht="30" outlineLevel="1" x14ac:dyDescent="0.25">
      <c r="A70" s="12" t="s">
        <v>116</v>
      </c>
      <c r="B70" s="13">
        <v>45791</v>
      </c>
      <c r="C70" s="12" t="s">
        <v>26</v>
      </c>
      <c r="D70" s="12" t="s">
        <v>27</v>
      </c>
      <c r="E70" s="14">
        <v>326110556</v>
      </c>
      <c r="F70" s="12" t="s">
        <v>51</v>
      </c>
      <c r="G70" s="14">
        <v>26088844</v>
      </c>
      <c r="H70" s="14">
        <f t="shared" ref="H70:H133" si="2">+G70+E70</f>
        <v>352199400</v>
      </c>
      <c r="I70">
        <f t="shared" ref="I70:I133" si="3">+MONTH(B70)</f>
        <v>5</v>
      </c>
    </row>
    <row r="71" spans="1:9" ht="30" outlineLevel="1" x14ac:dyDescent="0.25">
      <c r="A71" s="12" t="s">
        <v>117</v>
      </c>
      <c r="B71" s="13">
        <v>45791</v>
      </c>
      <c r="C71" s="12" t="s">
        <v>26</v>
      </c>
      <c r="D71" s="12" t="s">
        <v>27</v>
      </c>
      <c r="E71" s="14">
        <v>350823894</v>
      </c>
      <c r="F71" s="12" t="s">
        <v>51</v>
      </c>
      <c r="G71" s="14">
        <v>28065912</v>
      </c>
      <c r="H71" s="14">
        <f t="shared" si="2"/>
        <v>378889806</v>
      </c>
      <c r="I71">
        <f t="shared" si="3"/>
        <v>5</v>
      </c>
    </row>
    <row r="72" spans="1:9" ht="30" outlineLevel="1" x14ac:dyDescent="0.25">
      <c r="A72" s="12" t="s">
        <v>118</v>
      </c>
      <c r="B72" s="13">
        <v>45792</v>
      </c>
      <c r="C72" s="12" t="s">
        <v>26</v>
      </c>
      <c r="D72" s="12" t="s">
        <v>27</v>
      </c>
      <c r="E72" s="14">
        <v>224678421</v>
      </c>
      <c r="F72" s="12" t="s">
        <v>51</v>
      </c>
      <c r="G72" s="14">
        <v>17974274</v>
      </c>
      <c r="H72" s="14">
        <f t="shared" si="2"/>
        <v>242652695</v>
      </c>
      <c r="I72">
        <f t="shared" si="3"/>
        <v>5</v>
      </c>
    </row>
    <row r="73" spans="1:9" ht="30" outlineLevel="1" x14ac:dyDescent="0.25">
      <c r="A73" s="12" t="s">
        <v>119</v>
      </c>
      <c r="B73" s="13">
        <v>45794</v>
      </c>
      <c r="C73" s="12" t="s">
        <v>26</v>
      </c>
      <c r="D73" s="12" t="s">
        <v>27</v>
      </c>
      <c r="E73" s="14">
        <v>321653742</v>
      </c>
      <c r="F73" s="12" t="s">
        <v>51</v>
      </c>
      <c r="G73" s="14">
        <v>25732299</v>
      </c>
      <c r="H73" s="14">
        <f t="shared" si="2"/>
        <v>347386041</v>
      </c>
      <c r="I73">
        <f t="shared" si="3"/>
        <v>5</v>
      </c>
    </row>
    <row r="74" spans="1:9" ht="30" outlineLevel="1" x14ac:dyDescent="0.25">
      <c r="A74" s="12" t="s">
        <v>120</v>
      </c>
      <c r="B74" s="13">
        <v>45796</v>
      </c>
      <c r="C74" s="12" t="s">
        <v>26</v>
      </c>
      <c r="D74" s="12" t="s">
        <v>27</v>
      </c>
      <c r="E74" s="14">
        <v>295595322</v>
      </c>
      <c r="F74" s="12" t="s">
        <v>51</v>
      </c>
      <c r="G74" s="14">
        <v>23647626</v>
      </c>
      <c r="H74" s="14">
        <f t="shared" si="2"/>
        <v>319242948</v>
      </c>
      <c r="I74">
        <f t="shared" si="3"/>
        <v>5</v>
      </c>
    </row>
    <row r="75" spans="1:9" ht="30" outlineLevel="1" x14ac:dyDescent="0.25">
      <c r="A75" s="12" t="s">
        <v>121</v>
      </c>
      <c r="B75" s="13">
        <v>45797</v>
      </c>
      <c r="C75" s="12" t="s">
        <v>26</v>
      </c>
      <c r="D75" s="12" t="s">
        <v>27</v>
      </c>
      <c r="E75" s="14">
        <v>294321462</v>
      </c>
      <c r="F75" s="12" t="s">
        <v>51</v>
      </c>
      <c r="G75" s="14">
        <v>23545717</v>
      </c>
      <c r="H75" s="14">
        <f t="shared" si="2"/>
        <v>317867179</v>
      </c>
      <c r="I75">
        <f t="shared" si="3"/>
        <v>5</v>
      </c>
    </row>
    <row r="76" spans="1:9" ht="30" outlineLevel="1" x14ac:dyDescent="0.25">
      <c r="A76" s="12" t="s">
        <v>122</v>
      </c>
      <c r="B76" s="13">
        <v>45798</v>
      </c>
      <c r="C76" s="12" t="s">
        <v>26</v>
      </c>
      <c r="D76" s="12" t="s">
        <v>27</v>
      </c>
      <c r="E76" s="14">
        <v>288516772</v>
      </c>
      <c r="F76" s="12" t="s">
        <v>51</v>
      </c>
      <c r="G76" s="14">
        <v>23081342</v>
      </c>
      <c r="H76" s="14">
        <f t="shared" si="2"/>
        <v>311598114</v>
      </c>
      <c r="I76">
        <f t="shared" si="3"/>
        <v>5</v>
      </c>
    </row>
    <row r="77" spans="1:9" ht="30" outlineLevel="1" x14ac:dyDescent="0.25">
      <c r="A77" s="12" t="s">
        <v>123</v>
      </c>
      <c r="B77" s="13">
        <v>45799</v>
      </c>
      <c r="C77" s="12" t="s">
        <v>26</v>
      </c>
      <c r="D77" s="12" t="s">
        <v>27</v>
      </c>
      <c r="E77" s="14">
        <v>207117541</v>
      </c>
      <c r="F77" s="12" t="s">
        <v>51</v>
      </c>
      <c r="G77" s="14">
        <v>16569403</v>
      </c>
      <c r="H77" s="14">
        <f t="shared" si="2"/>
        <v>223686944</v>
      </c>
      <c r="I77">
        <f t="shared" si="3"/>
        <v>5</v>
      </c>
    </row>
    <row r="78" spans="1:9" ht="30" outlineLevel="1" x14ac:dyDescent="0.25">
      <c r="A78" s="12" t="s">
        <v>124</v>
      </c>
      <c r="B78" s="13">
        <v>45800</v>
      </c>
      <c r="C78" s="12" t="s">
        <v>26</v>
      </c>
      <c r="D78" s="12" t="s">
        <v>27</v>
      </c>
      <c r="E78" s="14">
        <v>298240116</v>
      </c>
      <c r="F78" s="12" t="s">
        <v>51</v>
      </c>
      <c r="G78" s="14">
        <v>23859209</v>
      </c>
      <c r="H78" s="14">
        <f t="shared" si="2"/>
        <v>322099325</v>
      </c>
      <c r="I78">
        <f t="shared" si="3"/>
        <v>5</v>
      </c>
    </row>
    <row r="79" spans="1:9" ht="30" outlineLevel="1" x14ac:dyDescent="0.25">
      <c r="A79" s="12" t="s">
        <v>125</v>
      </c>
      <c r="B79" s="13">
        <v>45801</v>
      </c>
      <c r="C79" s="12" t="s">
        <v>26</v>
      </c>
      <c r="D79" s="12" t="s">
        <v>27</v>
      </c>
      <c r="E79" s="14">
        <v>285652102</v>
      </c>
      <c r="F79" s="12" t="s">
        <v>51</v>
      </c>
      <c r="G79" s="14">
        <v>22852168</v>
      </c>
      <c r="H79" s="14">
        <f t="shared" si="2"/>
        <v>308504270</v>
      </c>
      <c r="I79">
        <f t="shared" si="3"/>
        <v>5</v>
      </c>
    </row>
    <row r="80" spans="1:9" ht="30" outlineLevel="1" x14ac:dyDescent="0.25">
      <c r="A80" s="12" t="s">
        <v>126</v>
      </c>
      <c r="B80" s="13">
        <v>45803</v>
      </c>
      <c r="C80" s="12" t="s">
        <v>26</v>
      </c>
      <c r="D80" s="12" t="s">
        <v>27</v>
      </c>
      <c r="E80" s="14">
        <v>294870895</v>
      </c>
      <c r="F80" s="12" t="s">
        <v>51</v>
      </c>
      <c r="G80" s="14">
        <v>23589672</v>
      </c>
      <c r="H80" s="14">
        <f t="shared" si="2"/>
        <v>318460567</v>
      </c>
      <c r="I80">
        <f t="shared" si="3"/>
        <v>5</v>
      </c>
    </row>
    <row r="81" spans="1:9" ht="30" outlineLevel="1" x14ac:dyDescent="0.25">
      <c r="A81" s="12" t="s">
        <v>127</v>
      </c>
      <c r="B81" s="13">
        <v>45804</v>
      </c>
      <c r="C81" s="12" t="s">
        <v>26</v>
      </c>
      <c r="D81" s="12" t="s">
        <v>27</v>
      </c>
      <c r="E81" s="14">
        <v>345243117</v>
      </c>
      <c r="F81" s="12" t="s">
        <v>51</v>
      </c>
      <c r="G81" s="14">
        <v>27619449</v>
      </c>
      <c r="H81" s="14">
        <f t="shared" si="2"/>
        <v>372862566</v>
      </c>
      <c r="I81">
        <f t="shared" si="3"/>
        <v>5</v>
      </c>
    </row>
    <row r="82" spans="1:9" ht="30" outlineLevel="1" x14ac:dyDescent="0.25">
      <c r="A82" s="12" t="s">
        <v>128</v>
      </c>
      <c r="B82" s="13">
        <v>45807</v>
      </c>
      <c r="C82" s="12" t="s">
        <v>26</v>
      </c>
      <c r="D82" s="12" t="s">
        <v>27</v>
      </c>
      <c r="E82" s="14">
        <v>307847215</v>
      </c>
      <c r="F82" s="12" t="s">
        <v>51</v>
      </c>
      <c r="G82" s="14">
        <v>24627777</v>
      </c>
      <c r="H82" s="14">
        <f t="shared" si="2"/>
        <v>332474992</v>
      </c>
      <c r="I82">
        <f t="shared" si="3"/>
        <v>5</v>
      </c>
    </row>
    <row r="83" spans="1:9" ht="30" outlineLevel="1" x14ac:dyDescent="0.25">
      <c r="A83" s="12" t="s">
        <v>129</v>
      </c>
      <c r="B83" s="13">
        <v>45808</v>
      </c>
      <c r="C83" s="12" t="s">
        <v>26</v>
      </c>
      <c r="D83" s="12" t="s">
        <v>27</v>
      </c>
      <c r="E83" s="14">
        <v>174112400</v>
      </c>
      <c r="F83" s="12" t="s">
        <v>51</v>
      </c>
      <c r="G83" s="14">
        <v>13928992</v>
      </c>
      <c r="H83" s="14">
        <f t="shared" si="2"/>
        <v>188041392</v>
      </c>
      <c r="I83">
        <f t="shared" si="3"/>
        <v>5</v>
      </c>
    </row>
    <row r="84" spans="1:9" ht="30" outlineLevel="1" x14ac:dyDescent="0.25">
      <c r="A84" s="12" t="s">
        <v>130</v>
      </c>
      <c r="B84" s="13">
        <v>45808</v>
      </c>
      <c r="C84" s="12" t="s">
        <v>26</v>
      </c>
      <c r="D84" s="12" t="s">
        <v>27</v>
      </c>
      <c r="E84" s="14">
        <v>384081940</v>
      </c>
      <c r="F84" s="12" t="s">
        <v>51</v>
      </c>
      <c r="G84" s="14">
        <v>30726555</v>
      </c>
      <c r="H84" s="14">
        <f t="shared" si="2"/>
        <v>414808495</v>
      </c>
      <c r="I84">
        <f t="shared" si="3"/>
        <v>5</v>
      </c>
    </row>
    <row r="85" spans="1:9" ht="30" outlineLevel="1" x14ac:dyDescent="0.25">
      <c r="A85" s="12" t="s">
        <v>131</v>
      </c>
      <c r="B85" s="13">
        <v>45810</v>
      </c>
      <c r="C85" s="12" t="s">
        <v>26</v>
      </c>
      <c r="D85" s="12" t="s">
        <v>27</v>
      </c>
      <c r="E85" s="14">
        <v>289555732</v>
      </c>
      <c r="F85" s="12" t="s">
        <v>51</v>
      </c>
      <c r="G85" s="14">
        <v>23164459</v>
      </c>
      <c r="H85" s="14">
        <f t="shared" si="2"/>
        <v>312720191</v>
      </c>
      <c r="I85">
        <f t="shared" si="3"/>
        <v>6</v>
      </c>
    </row>
    <row r="86" spans="1:9" ht="30" outlineLevel="1" x14ac:dyDescent="0.25">
      <c r="A86" s="12" t="s">
        <v>132</v>
      </c>
      <c r="B86" s="13">
        <v>45812</v>
      </c>
      <c r="C86" s="12" t="s">
        <v>26</v>
      </c>
      <c r="D86" s="12" t="s">
        <v>27</v>
      </c>
      <c r="E86" s="14">
        <v>315876724</v>
      </c>
      <c r="F86" s="12" t="s">
        <v>51</v>
      </c>
      <c r="G86" s="14">
        <v>25270138</v>
      </c>
      <c r="H86" s="14">
        <f t="shared" si="2"/>
        <v>341146862</v>
      </c>
      <c r="I86">
        <f t="shared" si="3"/>
        <v>6</v>
      </c>
    </row>
    <row r="87" spans="1:9" ht="30" outlineLevel="1" x14ac:dyDescent="0.25">
      <c r="A87" s="12" t="s">
        <v>133</v>
      </c>
      <c r="B87" s="13">
        <v>45813</v>
      </c>
      <c r="C87" s="12" t="s">
        <v>26</v>
      </c>
      <c r="D87" s="12" t="s">
        <v>27</v>
      </c>
      <c r="E87" s="14">
        <v>108373324</v>
      </c>
      <c r="F87" s="12" t="s">
        <v>51</v>
      </c>
      <c r="G87" s="14">
        <v>8669866</v>
      </c>
      <c r="H87" s="14">
        <f t="shared" si="2"/>
        <v>117043190</v>
      </c>
      <c r="I87">
        <f t="shared" si="3"/>
        <v>6</v>
      </c>
    </row>
    <row r="88" spans="1:9" ht="30" outlineLevel="1" x14ac:dyDescent="0.25">
      <c r="A88" s="12" t="s">
        <v>134</v>
      </c>
      <c r="B88" s="13">
        <v>45814</v>
      </c>
      <c r="C88" s="12" t="s">
        <v>26</v>
      </c>
      <c r="D88" s="12" t="s">
        <v>27</v>
      </c>
      <c r="E88" s="14">
        <v>319599322</v>
      </c>
      <c r="F88" s="12" t="s">
        <v>51</v>
      </c>
      <c r="G88" s="14">
        <v>25567946</v>
      </c>
      <c r="H88" s="14">
        <f t="shared" si="2"/>
        <v>345167268</v>
      </c>
      <c r="I88">
        <f t="shared" si="3"/>
        <v>6</v>
      </c>
    </row>
    <row r="89" spans="1:9" ht="30" outlineLevel="1" x14ac:dyDescent="0.25">
      <c r="A89" s="12" t="s">
        <v>135</v>
      </c>
      <c r="B89" s="13">
        <v>45815</v>
      </c>
      <c r="C89" s="12" t="s">
        <v>26</v>
      </c>
      <c r="D89" s="12" t="s">
        <v>27</v>
      </c>
      <c r="E89" s="14">
        <v>358825786</v>
      </c>
      <c r="F89" s="12" t="s">
        <v>51</v>
      </c>
      <c r="G89" s="14">
        <v>28706063</v>
      </c>
      <c r="H89" s="14">
        <f t="shared" si="2"/>
        <v>387531849</v>
      </c>
      <c r="I89">
        <f t="shared" si="3"/>
        <v>6</v>
      </c>
    </row>
    <row r="90" spans="1:9" ht="30" outlineLevel="1" x14ac:dyDescent="0.25">
      <c r="A90" s="12" t="s">
        <v>136</v>
      </c>
      <c r="B90" s="13">
        <v>45817</v>
      </c>
      <c r="C90" s="12" t="s">
        <v>26</v>
      </c>
      <c r="D90" s="12" t="s">
        <v>27</v>
      </c>
      <c r="E90" s="14">
        <v>356383939</v>
      </c>
      <c r="F90" s="12" t="s">
        <v>51</v>
      </c>
      <c r="G90" s="14">
        <v>28510715</v>
      </c>
      <c r="H90" s="14">
        <f t="shared" si="2"/>
        <v>384894654</v>
      </c>
      <c r="I90">
        <f t="shared" si="3"/>
        <v>6</v>
      </c>
    </row>
    <row r="91" spans="1:9" ht="30" outlineLevel="1" x14ac:dyDescent="0.25">
      <c r="A91" s="12" t="s">
        <v>137</v>
      </c>
      <c r="B91" s="13">
        <v>45818</v>
      </c>
      <c r="C91" s="12" t="s">
        <v>26</v>
      </c>
      <c r="D91" s="12" t="s">
        <v>27</v>
      </c>
      <c r="E91" s="14">
        <v>377065670</v>
      </c>
      <c r="F91" s="12" t="s">
        <v>51</v>
      </c>
      <c r="G91" s="14">
        <v>30165254</v>
      </c>
      <c r="H91" s="14">
        <f t="shared" si="2"/>
        <v>407230924</v>
      </c>
      <c r="I91">
        <f t="shared" si="3"/>
        <v>6</v>
      </c>
    </row>
    <row r="92" spans="1:9" ht="30" outlineLevel="1" x14ac:dyDescent="0.25">
      <c r="A92" s="12" t="s">
        <v>138</v>
      </c>
      <c r="B92" s="13">
        <v>45820</v>
      </c>
      <c r="C92" s="12" t="s">
        <v>26</v>
      </c>
      <c r="D92" s="12" t="s">
        <v>27</v>
      </c>
      <c r="E92" s="14">
        <v>190898641</v>
      </c>
      <c r="F92" s="12" t="s">
        <v>51</v>
      </c>
      <c r="G92" s="14">
        <v>15271891</v>
      </c>
      <c r="H92" s="14">
        <f t="shared" si="2"/>
        <v>206170532</v>
      </c>
      <c r="I92">
        <f t="shared" si="3"/>
        <v>6</v>
      </c>
    </row>
    <row r="93" spans="1:9" ht="30" outlineLevel="1" x14ac:dyDescent="0.25">
      <c r="A93" s="12" t="s">
        <v>139</v>
      </c>
      <c r="B93" s="13">
        <v>45822</v>
      </c>
      <c r="C93" s="12" t="s">
        <v>26</v>
      </c>
      <c r="D93" s="12" t="s">
        <v>27</v>
      </c>
      <c r="E93" s="14">
        <v>470187808</v>
      </c>
      <c r="F93" s="12" t="s">
        <v>51</v>
      </c>
      <c r="G93" s="14">
        <v>37615025</v>
      </c>
      <c r="H93" s="14">
        <f t="shared" si="2"/>
        <v>507802833</v>
      </c>
      <c r="I93">
        <f t="shared" si="3"/>
        <v>6</v>
      </c>
    </row>
    <row r="94" spans="1:9" ht="30" outlineLevel="1" x14ac:dyDescent="0.25">
      <c r="A94" s="12" t="s">
        <v>140</v>
      </c>
      <c r="B94" s="13">
        <v>45826</v>
      </c>
      <c r="C94" s="12" t="s">
        <v>26</v>
      </c>
      <c r="D94" s="12" t="s">
        <v>27</v>
      </c>
      <c r="E94" s="14">
        <v>307032482</v>
      </c>
      <c r="F94" s="12" t="s">
        <v>51</v>
      </c>
      <c r="G94" s="14">
        <v>24562599</v>
      </c>
      <c r="H94" s="14">
        <f t="shared" si="2"/>
        <v>331595081</v>
      </c>
      <c r="I94">
        <f t="shared" si="3"/>
        <v>6</v>
      </c>
    </row>
    <row r="95" spans="1:9" ht="30" outlineLevel="1" x14ac:dyDescent="0.25">
      <c r="A95" s="12" t="s">
        <v>141</v>
      </c>
      <c r="B95" s="13">
        <v>45826</v>
      </c>
      <c r="C95" s="12" t="s">
        <v>26</v>
      </c>
      <c r="D95" s="12" t="s">
        <v>27</v>
      </c>
      <c r="E95" s="14">
        <v>338281904</v>
      </c>
      <c r="F95" s="12" t="s">
        <v>51</v>
      </c>
      <c r="G95" s="14">
        <v>27062552</v>
      </c>
      <c r="H95" s="14">
        <f t="shared" si="2"/>
        <v>365344456</v>
      </c>
      <c r="I95">
        <f t="shared" si="3"/>
        <v>6</v>
      </c>
    </row>
    <row r="96" spans="1:9" ht="30" outlineLevel="1" x14ac:dyDescent="0.25">
      <c r="A96" s="12" t="s">
        <v>142</v>
      </c>
      <c r="B96" s="13">
        <v>45827</v>
      </c>
      <c r="C96" s="12" t="s">
        <v>26</v>
      </c>
      <c r="D96" s="12" t="s">
        <v>27</v>
      </c>
      <c r="E96" s="14">
        <v>386770503</v>
      </c>
      <c r="F96" s="12" t="s">
        <v>51</v>
      </c>
      <c r="G96" s="14">
        <v>30941640</v>
      </c>
      <c r="H96" s="14">
        <f t="shared" si="2"/>
        <v>417712143</v>
      </c>
      <c r="I96">
        <f t="shared" si="3"/>
        <v>6</v>
      </c>
    </row>
    <row r="97" spans="1:9" ht="30" outlineLevel="1" x14ac:dyDescent="0.25">
      <c r="A97" s="12" t="s">
        <v>143</v>
      </c>
      <c r="B97" s="13">
        <v>45831</v>
      </c>
      <c r="C97" s="12" t="s">
        <v>26</v>
      </c>
      <c r="D97" s="12" t="s">
        <v>27</v>
      </c>
      <c r="E97" s="14">
        <v>463406460</v>
      </c>
      <c r="F97" s="12" t="s">
        <v>51</v>
      </c>
      <c r="G97" s="14">
        <v>37072517</v>
      </c>
      <c r="H97" s="14">
        <f t="shared" si="2"/>
        <v>500478977</v>
      </c>
      <c r="I97">
        <f t="shared" si="3"/>
        <v>6</v>
      </c>
    </row>
    <row r="98" spans="1:9" ht="30" outlineLevel="1" x14ac:dyDescent="0.25">
      <c r="A98" s="12" t="s">
        <v>144</v>
      </c>
      <c r="B98" s="13">
        <v>45832</v>
      </c>
      <c r="C98" s="12" t="s">
        <v>26</v>
      </c>
      <c r="D98" s="12" t="s">
        <v>27</v>
      </c>
      <c r="E98" s="14">
        <v>393790162</v>
      </c>
      <c r="F98" s="12" t="s">
        <v>51</v>
      </c>
      <c r="G98" s="14">
        <v>31503213</v>
      </c>
      <c r="H98" s="14">
        <f t="shared" si="2"/>
        <v>425293375</v>
      </c>
      <c r="I98">
        <f t="shared" si="3"/>
        <v>6</v>
      </c>
    </row>
    <row r="99" spans="1:9" ht="30" outlineLevel="1" x14ac:dyDescent="0.25">
      <c r="A99" s="12" t="s">
        <v>145</v>
      </c>
      <c r="B99" s="13">
        <v>45833</v>
      </c>
      <c r="C99" s="12" t="s">
        <v>26</v>
      </c>
      <c r="D99" s="12" t="s">
        <v>27</v>
      </c>
      <c r="E99" s="14">
        <v>335689898</v>
      </c>
      <c r="F99" s="12" t="s">
        <v>51</v>
      </c>
      <c r="G99" s="14">
        <v>26855192</v>
      </c>
      <c r="H99" s="14">
        <f t="shared" si="2"/>
        <v>362545090</v>
      </c>
      <c r="I99">
        <f t="shared" si="3"/>
        <v>6</v>
      </c>
    </row>
    <row r="100" spans="1:9" ht="30" outlineLevel="1" x14ac:dyDescent="0.25">
      <c r="A100" s="12" t="s">
        <v>146</v>
      </c>
      <c r="B100" s="13">
        <v>45834</v>
      </c>
      <c r="C100" s="12" t="s">
        <v>26</v>
      </c>
      <c r="D100" s="12" t="s">
        <v>27</v>
      </c>
      <c r="E100" s="14">
        <v>494760388</v>
      </c>
      <c r="F100" s="12" t="s">
        <v>51</v>
      </c>
      <c r="G100" s="14">
        <v>39580831</v>
      </c>
      <c r="H100" s="14">
        <f t="shared" si="2"/>
        <v>534341219</v>
      </c>
      <c r="I100">
        <f t="shared" si="3"/>
        <v>6</v>
      </c>
    </row>
    <row r="101" spans="1:9" ht="30" outlineLevel="1" x14ac:dyDescent="0.25">
      <c r="A101" s="12" t="s">
        <v>147</v>
      </c>
      <c r="B101" s="13">
        <v>45835</v>
      </c>
      <c r="C101" s="12" t="s">
        <v>26</v>
      </c>
      <c r="D101" s="12" t="s">
        <v>27</v>
      </c>
      <c r="E101" s="14">
        <v>251625177</v>
      </c>
      <c r="F101" s="12" t="s">
        <v>51</v>
      </c>
      <c r="G101" s="14">
        <v>20130014</v>
      </c>
      <c r="H101" s="14">
        <f t="shared" si="2"/>
        <v>271755191</v>
      </c>
      <c r="I101">
        <f t="shared" si="3"/>
        <v>6</v>
      </c>
    </row>
    <row r="102" spans="1:9" ht="30" outlineLevel="1" x14ac:dyDescent="0.25">
      <c r="A102" s="12" t="s">
        <v>148</v>
      </c>
      <c r="B102" s="13">
        <v>45836</v>
      </c>
      <c r="C102" s="12" t="s">
        <v>26</v>
      </c>
      <c r="D102" s="12" t="s">
        <v>27</v>
      </c>
      <c r="E102" s="14">
        <v>363623845</v>
      </c>
      <c r="F102" s="12" t="s">
        <v>51</v>
      </c>
      <c r="G102" s="14">
        <v>29089908</v>
      </c>
      <c r="H102" s="14">
        <f t="shared" si="2"/>
        <v>392713753</v>
      </c>
      <c r="I102">
        <f t="shared" si="3"/>
        <v>6</v>
      </c>
    </row>
    <row r="103" spans="1:9" ht="30" outlineLevel="1" x14ac:dyDescent="0.25">
      <c r="A103" s="12" t="s">
        <v>149</v>
      </c>
      <c r="B103" s="13">
        <v>45837</v>
      </c>
      <c r="C103" s="12" t="s">
        <v>26</v>
      </c>
      <c r="D103" s="12" t="s">
        <v>27</v>
      </c>
      <c r="E103" s="14">
        <v>368235301</v>
      </c>
      <c r="F103" s="12" t="s">
        <v>51</v>
      </c>
      <c r="G103" s="14">
        <v>29458824</v>
      </c>
      <c r="H103" s="14">
        <f t="shared" si="2"/>
        <v>397694125</v>
      </c>
      <c r="I103">
        <f t="shared" si="3"/>
        <v>6</v>
      </c>
    </row>
    <row r="104" spans="1:9" ht="30" outlineLevel="1" x14ac:dyDescent="0.25">
      <c r="A104" s="12" t="s">
        <v>150</v>
      </c>
      <c r="B104" s="13">
        <v>45838</v>
      </c>
      <c r="C104" s="12" t="s">
        <v>26</v>
      </c>
      <c r="D104" s="12" t="s">
        <v>27</v>
      </c>
      <c r="E104" s="14">
        <v>287565670</v>
      </c>
      <c r="F104" s="12" t="s">
        <v>51</v>
      </c>
      <c r="G104" s="14">
        <v>23005254</v>
      </c>
      <c r="H104" s="14">
        <f t="shared" si="2"/>
        <v>310570924</v>
      </c>
      <c r="I104">
        <f t="shared" si="3"/>
        <v>6</v>
      </c>
    </row>
    <row r="105" spans="1:9" ht="30" x14ac:dyDescent="0.25">
      <c r="A105" s="12" t="s">
        <v>215</v>
      </c>
      <c r="B105" s="13">
        <v>45840</v>
      </c>
      <c r="C105" s="12" t="s">
        <v>26</v>
      </c>
      <c r="D105" s="12" t="s">
        <v>27</v>
      </c>
      <c r="E105" s="14">
        <v>335929230</v>
      </c>
      <c r="F105" s="12" t="s">
        <v>51</v>
      </c>
      <c r="G105" s="14">
        <v>26874338</v>
      </c>
      <c r="H105" s="14">
        <f t="shared" si="2"/>
        <v>362803568</v>
      </c>
      <c r="I105">
        <f t="shared" si="3"/>
        <v>7</v>
      </c>
    </row>
    <row r="106" spans="1:9" ht="30" x14ac:dyDescent="0.25">
      <c r="A106" s="12" t="s">
        <v>216</v>
      </c>
      <c r="B106" s="13">
        <v>45841</v>
      </c>
      <c r="C106" s="12" t="s">
        <v>26</v>
      </c>
      <c r="D106" s="12" t="s">
        <v>27</v>
      </c>
      <c r="E106" s="14">
        <v>168959771</v>
      </c>
      <c r="F106" s="12" t="s">
        <v>51</v>
      </c>
      <c r="G106" s="14">
        <v>13516782</v>
      </c>
      <c r="H106" s="14">
        <f t="shared" si="2"/>
        <v>182476553</v>
      </c>
      <c r="I106">
        <f t="shared" si="3"/>
        <v>7</v>
      </c>
    </row>
    <row r="107" spans="1:9" ht="30" x14ac:dyDescent="0.25">
      <c r="A107" s="12" t="s">
        <v>217</v>
      </c>
      <c r="B107" s="13">
        <v>45842</v>
      </c>
      <c r="C107" s="12" t="s">
        <v>26</v>
      </c>
      <c r="D107" s="12" t="s">
        <v>27</v>
      </c>
      <c r="E107" s="14">
        <v>338124523</v>
      </c>
      <c r="F107" s="12" t="s">
        <v>51</v>
      </c>
      <c r="G107" s="14">
        <v>27049962</v>
      </c>
      <c r="H107" s="14">
        <f t="shared" si="2"/>
        <v>365174485</v>
      </c>
      <c r="I107">
        <f t="shared" si="3"/>
        <v>7</v>
      </c>
    </row>
    <row r="108" spans="1:9" ht="30" x14ac:dyDescent="0.25">
      <c r="A108" s="12" t="s">
        <v>218</v>
      </c>
      <c r="B108" s="13">
        <v>45843</v>
      </c>
      <c r="C108" s="12" t="s">
        <v>26</v>
      </c>
      <c r="D108" s="12" t="s">
        <v>27</v>
      </c>
      <c r="E108" s="14">
        <v>365870794</v>
      </c>
      <c r="F108" s="12" t="s">
        <v>51</v>
      </c>
      <c r="G108" s="14">
        <v>29269664</v>
      </c>
      <c r="H108" s="14">
        <f t="shared" si="2"/>
        <v>395140458</v>
      </c>
      <c r="I108">
        <f t="shared" si="3"/>
        <v>7</v>
      </c>
    </row>
    <row r="109" spans="1:9" ht="30" x14ac:dyDescent="0.25">
      <c r="A109" s="12" t="s">
        <v>219</v>
      </c>
      <c r="B109" s="13">
        <v>45845</v>
      </c>
      <c r="C109" s="12" t="s">
        <v>26</v>
      </c>
      <c r="D109" s="12" t="s">
        <v>27</v>
      </c>
      <c r="E109" s="14">
        <v>310814153</v>
      </c>
      <c r="F109" s="12" t="s">
        <v>51</v>
      </c>
      <c r="G109" s="14">
        <v>24865132</v>
      </c>
      <c r="H109" s="14">
        <f t="shared" si="2"/>
        <v>335679285</v>
      </c>
      <c r="I109">
        <f t="shared" si="3"/>
        <v>7</v>
      </c>
    </row>
    <row r="110" spans="1:9" ht="30" x14ac:dyDescent="0.25">
      <c r="A110" s="12" t="s">
        <v>220</v>
      </c>
      <c r="B110" s="13">
        <v>45846</v>
      </c>
      <c r="C110" s="12" t="s">
        <v>26</v>
      </c>
      <c r="D110" s="12" t="s">
        <v>27</v>
      </c>
      <c r="E110" s="14">
        <v>320126103</v>
      </c>
      <c r="F110" s="12" t="s">
        <v>51</v>
      </c>
      <c r="G110" s="14">
        <v>25610088</v>
      </c>
      <c r="H110" s="14">
        <f t="shared" si="2"/>
        <v>345736191</v>
      </c>
      <c r="I110">
        <f t="shared" si="3"/>
        <v>7</v>
      </c>
    </row>
    <row r="111" spans="1:9" ht="30" x14ac:dyDescent="0.25">
      <c r="A111" s="12" t="s">
        <v>221</v>
      </c>
      <c r="B111" s="13">
        <v>45847</v>
      </c>
      <c r="C111" s="12" t="s">
        <v>26</v>
      </c>
      <c r="D111" s="12" t="s">
        <v>27</v>
      </c>
      <c r="E111" s="14">
        <v>80558651</v>
      </c>
      <c r="F111" s="12" t="s">
        <v>51</v>
      </c>
      <c r="G111" s="14">
        <v>6444692</v>
      </c>
      <c r="H111" s="14">
        <f t="shared" si="2"/>
        <v>87003343</v>
      </c>
      <c r="I111">
        <f t="shared" si="3"/>
        <v>7</v>
      </c>
    </row>
    <row r="112" spans="1:9" ht="30" x14ac:dyDescent="0.25">
      <c r="A112" s="12" t="s">
        <v>222</v>
      </c>
      <c r="B112" s="13">
        <v>45848</v>
      </c>
      <c r="C112" s="12" t="s">
        <v>26</v>
      </c>
      <c r="D112" s="12" t="s">
        <v>27</v>
      </c>
      <c r="E112" s="14">
        <v>85271072</v>
      </c>
      <c r="F112" s="12" t="s">
        <v>51</v>
      </c>
      <c r="G112" s="14">
        <v>6821686</v>
      </c>
      <c r="H112" s="14">
        <f t="shared" si="2"/>
        <v>92092758</v>
      </c>
      <c r="I112">
        <f t="shared" si="3"/>
        <v>7</v>
      </c>
    </row>
    <row r="113" spans="1:9" ht="30" x14ac:dyDescent="0.25">
      <c r="A113" s="12" t="s">
        <v>223</v>
      </c>
      <c r="B113" s="13">
        <v>45849</v>
      </c>
      <c r="C113" s="12" t="s">
        <v>26</v>
      </c>
      <c r="D113" s="12" t="s">
        <v>27</v>
      </c>
      <c r="E113" s="14">
        <v>340025253</v>
      </c>
      <c r="F113" s="12" t="s">
        <v>51</v>
      </c>
      <c r="G113" s="14">
        <v>27202020</v>
      </c>
      <c r="H113" s="14">
        <f t="shared" si="2"/>
        <v>367227273</v>
      </c>
      <c r="I113">
        <f t="shared" si="3"/>
        <v>7</v>
      </c>
    </row>
    <row r="114" spans="1:9" ht="30" x14ac:dyDescent="0.25">
      <c r="A114" s="12" t="s">
        <v>224</v>
      </c>
      <c r="B114" s="13">
        <v>45850</v>
      </c>
      <c r="C114" s="12" t="s">
        <v>26</v>
      </c>
      <c r="D114" s="12" t="s">
        <v>27</v>
      </c>
      <c r="E114" s="14">
        <v>353131580</v>
      </c>
      <c r="F114" s="12" t="s">
        <v>51</v>
      </c>
      <c r="G114" s="14">
        <v>28250526</v>
      </c>
      <c r="H114" s="14">
        <f t="shared" si="2"/>
        <v>381382106</v>
      </c>
      <c r="I114">
        <f t="shared" si="3"/>
        <v>7</v>
      </c>
    </row>
    <row r="115" spans="1:9" ht="30" x14ac:dyDescent="0.25">
      <c r="A115" s="12" t="s">
        <v>225</v>
      </c>
      <c r="B115" s="13">
        <v>45852</v>
      </c>
      <c r="C115" s="12" t="s">
        <v>26</v>
      </c>
      <c r="D115" s="12" t="s">
        <v>27</v>
      </c>
      <c r="E115" s="14">
        <v>347482953</v>
      </c>
      <c r="F115" s="12" t="s">
        <v>51</v>
      </c>
      <c r="G115" s="14">
        <v>27798636</v>
      </c>
      <c r="H115" s="14">
        <f t="shared" si="2"/>
        <v>375281589</v>
      </c>
      <c r="I115">
        <f t="shared" si="3"/>
        <v>7</v>
      </c>
    </row>
    <row r="116" spans="1:9" ht="30" x14ac:dyDescent="0.25">
      <c r="A116" s="12" t="s">
        <v>226</v>
      </c>
      <c r="B116" s="13">
        <v>45854</v>
      </c>
      <c r="C116" s="12" t="s">
        <v>26</v>
      </c>
      <c r="D116" s="12" t="s">
        <v>27</v>
      </c>
      <c r="E116" s="14">
        <v>368350418</v>
      </c>
      <c r="F116" s="12" t="s">
        <v>51</v>
      </c>
      <c r="G116" s="14">
        <v>29468033</v>
      </c>
      <c r="H116" s="14">
        <f t="shared" si="2"/>
        <v>397818451</v>
      </c>
      <c r="I116">
        <f t="shared" si="3"/>
        <v>7</v>
      </c>
    </row>
    <row r="117" spans="1:9" ht="30" x14ac:dyDescent="0.25">
      <c r="A117" s="12" t="s">
        <v>227</v>
      </c>
      <c r="B117" s="13">
        <v>45855</v>
      </c>
      <c r="C117" s="12" t="s">
        <v>26</v>
      </c>
      <c r="D117" s="12" t="s">
        <v>27</v>
      </c>
      <c r="E117" s="14">
        <v>191699566</v>
      </c>
      <c r="F117" s="12" t="s">
        <v>51</v>
      </c>
      <c r="G117" s="14">
        <v>15335965</v>
      </c>
      <c r="H117" s="14">
        <f t="shared" si="2"/>
        <v>207035531</v>
      </c>
      <c r="I117">
        <f t="shared" si="3"/>
        <v>7</v>
      </c>
    </row>
    <row r="118" spans="1:9" ht="30" x14ac:dyDescent="0.25">
      <c r="A118" s="12" t="s">
        <v>228</v>
      </c>
      <c r="B118" s="13">
        <v>45857</v>
      </c>
      <c r="C118" s="12" t="s">
        <v>26</v>
      </c>
      <c r="D118" s="12" t="s">
        <v>27</v>
      </c>
      <c r="E118" s="14">
        <v>364803494</v>
      </c>
      <c r="F118" s="12" t="s">
        <v>51</v>
      </c>
      <c r="G118" s="14">
        <v>29184280</v>
      </c>
      <c r="H118" s="14">
        <f t="shared" si="2"/>
        <v>393987774</v>
      </c>
      <c r="I118">
        <f t="shared" si="3"/>
        <v>7</v>
      </c>
    </row>
    <row r="119" spans="1:9" ht="30" x14ac:dyDescent="0.25">
      <c r="A119" s="12" t="s">
        <v>229</v>
      </c>
      <c r="B119" s="13">
        <v>45858</v>
      </c>
      <c r="C119" s="12" t="s">
        <v>26</v>
      </c>
      <c r="D119" s="12" t="s">
        <v>27</v>
      </c>
      <c r="E119" s="14">
        <v>438576360</v>
      </c>
      <c r="F119" s="12" t="s">
        <v>51</v>
      </c>
      <c r="G119" s="14">
        <v>35086109</v>
      </c>
      <c r="H119" s="14">
        <f t="shared" si="2"/>
        <v>473662469</v>
      </c>
      <c r="I119">
        <f t="shared" si="3"/>
        <v>7</v>
      </c>
    </row>
    <row r="120" spans="1:9" ht="30" x14ac:dyDescent="0.25">
      <c r="A120" s="12" t="s">
        <v>230</v>
      </c>
      <c r="B120" s="13">
        <v>45859</v>
      </c>
      <c r="C120" s="12" t="s">
        <v>26</v>
      </c>
      <c r="D120" s="12" t="s">
        <v>27</v>
      </c>
      <c r="E120" s="14">
        <v>326891460</v>
      </c>
      <c r="F120" s="12" t="s">
        <v>51</v>
      </c>
      <c r="G120" s="14">
        <v>26151317</v>
      </c>
      <c r="H120" s="14">
        <f t="shared" si="2"/>
        <v>353042777</v>
      </c>
      <c r="I120">
        <f t="shared" si="3"/>
        <v>7</v>
      </c>
    </row>
    <row r="121" spans="1:9" ht="30" x14ac:dyDescent="0.25">
      <c r="A121" s="12" t="s">
        <v>231</v>
      </c>
      <c r="B121" s="13">
        <v>45860</v>
      </c>
      <c r="C121" s="12" t="s">
        <v>26</v>
      </c>
      <c r="D121" s="12" t="s">
        <v>27</v>
      </c>
      <c r="E121" s="14">
        <v>389460870</v>
      </c>
      <c r="F121" s="12" t="s">
        <v>51</v>
      </c>
      <c r="G121" s="14">
        <v>31156870</v>
      </c>
      <c r="H121" s="14">
        <f t="shared" si="2"/>
        <v>420617740</v>
      </c>
      <c r="I121">
        <f t="shared" si="3"/>
        <v>7</v>
      </c>
    </row>
    <row r="122" spans="1:9" ht="30" x14ac:dyDescent="0.25">
      <c r="A122" s="12" t="s">
        <v>232</v>
      </c>
      <c r="B122" s="13">
        <v>45861</v>
      </c>
      <c r="C122" s="12" t="s">
        <v>26</v>
      </c>
      <c r="D122" s="12" t="s">
        <v>27</v>
      </c>
      <c r="E122" s="14">
        <v>111496780</v>
      </c>
      <c r="F122" s="12" t="s">
        <v>51</v>
      </c>
      <c r="G122" s="14">
        <v>8919742</v>
      </c>
      <c r="H122" s="14">
        <f t="shared" si="2"/>
        <v>120416522</v>
      </c>
      <c r="I122">
        <f t="shared" si="3"/>
        <v>7</v>
      </c>
    </row>
    <row r="123" spans="1:9" ht="30" x14ac:dyDescent="0.25">
      <c r="A123" s="12" t="s">
        <v>233</v>
      </c>
      <c r="B123" s="13">
        <v>45862</v>
      </c>
      <c r="C123" s="12" t="s">
        <v>26</v>
      </c>
      <c r="D123" s="12" t="s">
        <v>27</v>
      </c>
      <c r="E123" s="14">
        <v>88034739</v>
      </c>
      <c r="F123" s="12" t="s">
        <v>51</v>
      </c>
      <c r="G123" s="14">
        <v>7042779</v>
      </c>
      <c r="H123" s="14">
        <f t="shared" si="2"/>
        <v>95077518</v>
      </c>
      <c r="I123">
        <f t="shared" si="3"/>
        <v>7</v>
      </c>
    </row>
    <row r="124" spans="1:9" ht="30" x14ac:dyDescent="0.25">
      <c r="A124" s="12" t="s">
        <v>234</v>
      </c>
      <c r="B124" s="13">
        <v>45863</v>
      </c>
      <c r="C124" s="12" t="s">
        <v>26</v>
      </c>
      <c r="D124" s="12" t="s">
        <v>27</v>
      </c>
      <c r="E124" s="14">
        <v>424836349</v>
      </c>
      <c r="F124" s="12" t="s">
        <v>51</v>
      </c>
      <c r="G124" s="14">
        <v>33986908</v>
      </c>
      <c r="H124" s="14">
        <f t="shared" si="2"/>
        <v>458823257</v>
      </c>
      <c r="I124">
        <f t="shared" si="3"/>
        <v>7</v>
      </c>
    </row>
    <row r="125" spans="1:9" ht="30" x14ac:dyDescent="0.25">
      <c r="A125" s="12" t="s">
        <v>235</v>
      </c>
      <c r="B125" s="13">
        <v>45864</v>
      </c>
      <c r="C125" s="12" t="s">
        <v>26</v>
      </c>
      <c r="D125" s="12" t="s">
        <v>27</v>
      </c>
      <c r="E125" s="14">
        <v>444537156</v>
      </c>
      <c r="F125" s="12" t="s">
        <v>51</v>
      </c>
      <c r="G125" s="14">
        <v>35562972</v>
      </c>
      <c r="H125" s="14">
        <f t="shared" si="2"/>
        <v>480100128</v>
      </c>
      <c r="I125">
        <f t="shared" si="3"/>
        <v>7</v>
      </c>
    </row>
    <row r="126" spans="1:9" ht="30" x14ac:dyDescent="0.25">
      <c r="A126" s="12" t="s">
        <v>236</v>
      </c>
      <c r="B126" s="13">
        <v>45866</v>
      </c>
      <c r="C126" s="12" t="s">
        <v>26</v>
      </c>
      <c r="D126" s="12" t="s">
        <v>27</v>
      </c>
      <c r="E126" s="14">
        <v>433413572</v>
      </c>
      <c r="F126" s="12" t="s">
        <v>51</v>
      </c>
      <c r="G126" s="14">
        <v>34673086</v>
      </c>
      <c r="H126" s="14">
        <f t="shared" si="2"/>
        <v>468086658</v>
      </c>
      <c r="I126">
        <f t="shared" si="3"/>
        <v>7</v>
      </c>
    </row>
    <row r="127" spans="1:9" ht="30" x14ac:dyDescent="0.25">
      <c r="A127" s="12" t="s">
        <v>237</v>
      </c>
      <c r="B127" s="13">
        <v>45867</v>
      </c>
      <c r="C127" s="12" t="s">
        <v>26</v>
      </c>
      <c r="D127" s="12" t="s">
        <v>27</v>
      </c>
      <c r="E127" s="14">
        <v>430213814</v>
      </c>
      <c r="F127" s="12" t="s">
        <v>51</v>
      </c>
      <c r="G127" s="14">
        <v>34417105</v>
      </c>
      <c r="H127" s="14">
        <f t="shared" si="2"/>
        <v>464630919</v>
      </c>
      <c r="I127">
        <f t="shared" si="3"/>
        <v>7</v>
      </c>
    </row>
    <row r="128" spans="1:9" ht="30" x14ac:dyDescent="0.25">
      <c r="A128" s="12" t="s">
        <v>238</v>
      </c>
      <c r="B128" s="13">
        <v>45868</v>
      </c>
      <c r="C128" s="12" t="s">
        <v>26</v>
      </c>
      <c r="D128" s="12" t="s">
        <v>27</v>
      </c>
      <c r="E128" s="14">
        <v>109412256</v>
      </c>
      <c r="F128" s="12" t="s">
        <v>51</v>
      </c>
      <c r="G128" s="14">
        <v>8752980</v>
      </c>
      <c r="H128" s="14">
        <f t="shared" si="2"/>
        <v>118165236</v>
      </c>
      <c r="I128">
        <f t="shared" si="3"/>
        <v>7</v>
      </c>
    </row>
    <row r="129" spans="1:9" ht="30" x14ac:dyDescent="0.25">
      <c r="A129" s="12" t="s">
        <v>239</v>
      </c>
      <c r="B129" s="13">
        <v>45869</v>
      </c>
      <c r="C129" s="12" t="s">
        <v>26</v>
      </c>
      <c r="D129" s="12" t="s">
        <v>27</v>
      </c>
      <c r="E129" s="14">
        <v>51052082</v>
      </c>
      <c r="F129" s="12" t="s">
        <v>51</v>
      </c>
      <c r="G129" s="14">
        <v>4084167</v>
      </c>
      <c r="H129" s="14">
        <f t="shared" si="2"/>
        <v>55136249</v>
      </c>
      <c r="I129">
        <f t="shared" si="3"/>
        <v>7</v>
      </c>
    </row>
    <row r="130" spans="1:9" ht="30" x14ac:dyDescent="0.25">
      <c r="A130" s="12" t="s">
        <v>240</v>
      </c>
      <c r="B130" s="13">
        <v>45870</v>
      </c>
      <c r="C130" s="12" t="s">
        <v>26</v>
      </c>
      <c r="D130" s="12" t="s">
        <v>27</v>
      </c>
      <c r="E130" s="14">
        <v>539873937</v>
      </c>
      <c r="F130" s="12" t="s">
        <v>51</v>
      </c>
      <c r="G130" s="14">
        <v>43189915</v>
      </c>
      <c r="H130" s="14">
        <f t="shared" si="2"/>
        <v>583063852</v>
      </c>
      <c r="I130">
        <f t="shared" si="3"/>
        <v>8</v>
      </c>
    </row>
    <row r="131" spans="1:9" ht="30" x14ac:dyDescent="0.25">
      <c r="A131" s="12" t="s">
        <v>241</v>
      </c>
      <c r="B131" s="13">
        <v>45871</v>
      </c>
      <c r="C131" s="12" t="s">
        <v>26</v>
      </c>
      <c r="D131" s="12" t="s">
        <v>27</v>
      </c>
      <c r="E131" s="14">
        <v>387138828</v>
      </c>
      <c r="F131" s="12" t="s">
        <v>51</v>
      </c>
      <c r="G131" s="14">
        <v>30971106</v>
      </c>
      <c r="H131" s="14">
        <f t="shared" si="2"/>
        <v>418109934</v>
      </c>
      <c r="I131">
        <f t="shared" si="3"/>
        <v>8</v>
      </c>
    </row>
    <row r="132" spans="1:9" ht="30" x14ac:dyDescent="0.25">
      <c r="A132" s="12" t="s">
        <v>242</v>
      </c>
      <c r="B132" s="13">
        <v>45873</v>
      </c>
      <c r="C132" s="12" t="s">
        <v>26</v>
      </c>
      <c r="D132" s="12" t="s">
        <v>27</v>
      </c>
      <c r="E132" s="14">
        <v>222919480</v>
      </c>
      <c r="F132" s="12" t="s">
        <v>51</v>
      </c>
      <c r="G132" s="14">
        <v>17833558</v>
      </c>
      <c r="H132" s="14">
        <f t="shared" si="2"/>
        <v>240753038</v>
      </c>
      <c r="I132">
        <f t="shared" si="3"/>
        <v>8</v>
      </c>
    </row>
    <row r="133" spans="1:9" ht="30" x14ac:dyDescent="0.25">
      <c r="A133" s="12" t="s">
        <v>243</v>
      </c>
      <c r="B133" s="13">
        <v>45874</v>
      </c>
      <c r="C133" s="12" t="s">
        <v>26</v>
      </c>
      <c r="D133" s="12" t="s">
        <v>27</v>
      </c>
      <c r="E133" s="14">
        <v>471046247</v>
      </c>
      <c r="F133" s="12" t="s">
        <v>51</v>
      </c>
      <c r="G133" s="14">
        <v>37683700</v>
      </c>
      <c r="H133" s="14">
        <f t="shared" si="2"/>
        <v>508729947</v>
      </c>
      <c r="I133">
        <f t="shared" si="3"/>
        <v>8</v>
      </c>
    </row>
    <row r="134" spans="1:9" ht="30" x14ac:dyDescent="0.25">
      <c r="A134" s="12" t="s">
        <v>244</v>
      </c>
      <c r="B134" s="13">
        <v>45876</v>
      </c>
      <c r="C134" s="12" t="s">
        <v>26</v>
      </c>
      <c r="D134" s="12" t="s">
        <v>27</v>
      </c>
      <c r="E134" s="14">
        <v>187088281</v>
      </c>
      <c r="F134" s="12" t="s">
        <v>51</v>
      </c>
      <c r="G134" s="14">
        <v>14967062</v>
      </c>
      <c r="H134" s="14">
        <f t="shared" ref="H134:H197" si="4">+G134+E134</f>
        <v>202055343</v>
      </c>
      <c r="I134">
        <f t="shared" ref="I134:I197" si="5">+MONTH(B134)</f>
        <v>8</v>
      </c>
    </row>
    <row r="135" spans="1:9" ht="30" x14ac:dyDescent="0.25">
      <c r="A135" s="12" t="s">
        <v>245</v>
      </c>
      <c r="B135" s="13">
        <v>45877</v>
      </c>
      <c r="C135" s="12" t="s">
        <v>26</v>
      </c>
      <c r="D135" s="12" t="s">
        <v>27</v>
      </c>
      <c r="E135" s="14">
        <v>344593069</v>
      </c>
      <c r="F135" s="12" t="s">
        <v>51</v>
      </c>
      <c r="G135" s="14">
        <v>27567446</v>
      </c>
      <c r="H135" s="14">
        <f t="shared" si="4"/>
        <v>372160515</v>
      </c>
      <c r="I135">
        <f t="shared" si="5"/>
        <v>8</v>
      </c>
    </row>
    <row r="136" spans="1:9" ht="30" x14ac:dyDescent="0.25">
      <c r="A136" s="12" t="s">
        <v>246</v>
      </c>
      <c r="B136" s="13">
        <v>45878</v>
      </c>
      <c r="C136" s="12" t="s">
        <v>26</v>
      </c>
      <c r="D136" s="12" t="s">
        <v>27</v>
      </c>
      <c r="E136" s="14">
        <v>204803474</v>
      </c>
      <c r="F136" s="12" t="s">
        <v>51</v>
      </c>
      <c r="G136" s="14">
        <v>16384278</v>
      </c>
      <c r="H136" s="14">
        <f t="shared" si="4"/>
        <v>221187752</v>
      </c>
      <c r="I136">
        <f t="shared" si="5"/>
        <v>8</v>
      </c>
    </row>
    <row r="137" spans="1:9" ht="30" x14ac:dyDescent="0.25">
      <c r="A137" s="12" t="s">
        <v>247</v>
      </c>
      <c r="B137" s="13">
        <v>45878</v>
      </c>
      <c r="C137" s="12" t="s">
        <v>26</v>
      </c>
      <c r="D137" s="12" t="s">
        <v>27</v>
      </c>
      <c r="E137" s="14">
        <v>420450272</v>
      </c>
      <c r="F137" s="12" t="s">
        <v>51</v>
      </c>
      <c r="G137" s="14">
        <v>33636022</v>
      </c>
      <c r="H137" s="14">
        <f t="shared" si="4"/>
        <v>454086294</v>
      </c>
      <c r="I137">
        <f t="shared" si="5"/>
        <v>8</v>
      </c>
    </row>
    <row r="138" spans="1:9" ht="30" x14ac:dyDescent="0.25">
      <c r="A138" s="12" t="s">
        <v>248</v>
      </c>
      <c r="B138" s="13">
        <v>45881</v>
      </c>
      <c r="C138" s="12" t="s">
        <v>26</v>
      </c>
      <c r="D138" s="12" t="s">
        <v>27</v>
      </c>
      <c r="E138" s="14">
        <v>335780940</v>
      </c>
      <c r="F138" s="12" t="s">
        <v>51</v>
      </c>
      <c r="G138" s="14">
        <v>26862475</v>
      </c>
      <c r="H138" s="14">
        <f t="shared" si="4"/>
        <v>362643415</v>
      </c>
      <c r="I138">
        <f t="shared" si="5"/>
        <v>8</v>
      </c>
    </row>
    <row r="139" spans="1:9" ht="30" x14ac:dyDescent="0.25">
      <c r="A139" s="12" t="s">
        <v>249</v>
      </c>
      <c r="B139" s="13">
        <v>45881</v>
      </c>
      <c r="C139" s="12" t="s">
        <v>26</v>
      </c>
      <c r="D139" s="12" t="s">
        <v>27</v>
      </c>
      <c r="E139" s="14">
        <v>148371364</v>
      </c>
      <c r="F139" s="12" t="s">
        <v>51</v>
      </c>
      <c r="G139" s="14">
        <v>11869709</v>
      </c>
      <c r="H139" s="14">
        <f t="shared" si="4"/>
        <v>160241073</v>
      </c>
      <c r="I139">
        <f t="shared" si="5"/>
        <v>8</v>
      </c>
    </row>
    <row r="140" spans="1:9" ht="30" x14ac:dyDescent="0.25">
      <c r="A140" s="12" t="s">
        <v>250</v>
      </c>
      <c r="B140" s="13">
        <v>45881</v>
      </c>
      <c r="C140" s="12" t="s">
        <v>26</v>
      </c>
      <c r="D140" s="12" t="s">
        <v>27</v>
      </c>
      <c r="E140" s="14">
        <v>275948876</v>
      </c>
      <c r="F140" s="12" t="s">
        <v>51</v>
      </c>
      <c r="G140" s="14">
        <v>22075910</v>
      </c>
      <c r="H140" s="14">
        <f t="shared" si="4"/>
        <v>298024786</v>
      </c>
      <c r="I140">
        <f t="shared" si="5"/>
        <v>8</v>
      </c>
    </row>
    <row r="141" spans="1:9" ht="30" x14ac:dyDescent="0.25">
      <c r="A141" s="12" t="s">
        <v>251</v>
      </c>
      <c r="B141" s="13">
        <v>45882</v>
      </c>
      <c r="C141" s="12" t="s">
        <v>26</v>
      </c>
      <c r="D141" s="12" t="s">
        <v>27</v>
      </c>
      <c r="E141" s="14">
        <v>354348950</v>
      </c>
      <c r="F141" s="12" t="s">
        <v>51</v>
      </c>
      <c r="G141" s="14">
        <v>28347916</v>
      </c>
      <c r="H141" s="14">
        <f t="shared" si="4"/>
        <v>382696866</v>
      </c>
      <c r="I141">
        <f t="shared" si="5"/>
        <v>8</v>
      </c>
    </row>
    <row r="142" spans="1:9" ht="30" x14ac:dyDescent="0.25">
      <c r="A142" s="12" t="s">
        <v>252</v>
      </c>
      <c r="B142" s="13">
        <v>45883</v>
      </c>
      <c r="C142" s="12" t="s">
        <v>26</v>
      </c>
      <c r="D142" s="12" t="s">
        <v>27</v>
      </c>
      <c r="E142" s="14">
        <v>124447259</v>
      </c>
      <c r="F142" s="12" t="s">
        <v>51</v>
      </c>
      <c r="G142" s="14">
        <v>9955781</v>
      </c>
      <c r="H142" s="14">
        <f t="shared" si="4"/>
        <v>134403040</v>
      </c>
      <c r="I142">
        <f t="shared" si="5"/>
        <v>8</v>
      </c>
    </row>
    <row r="143" spans="1:9" ht="30" x14ac:dyDescent="0.25">
      <c r="A143" s="12" t="s">
        <v>253</v>
      </c>
      <c r="B143" s="13">
        <v>45884</v>
      </c>
      <c r="C143" s="12" t="s">
        <v>26</v>
      </c>
      <c r="D143" s="12" t="s">
        <v>27</v>
      </c>
      <c r="E143" s="14">
        <v>366081176</v>
      </c>
      <c r="F143" s="12" t="s">
        <v>51</v>
      </c>
      <c r="G143" s="14">
        <v>29286494</v>
      </c>
      <c r="H143" s="14">
        <f t="shared" si="4"/>
        <v>395367670</v>
      </c>
      <c r="I143">
        <f t="shared" si="5"/>
        <v>8</v>
      </c>
    </row>
    <row r="144" spans="1:9" ht="30" x14ac:dyDescent="0.25">
      <c r="A144" s="12" t="s">
        <v>254</v>
      </c>
      <c r="B144" s="13">
        <v>45885</v>
      </c>
      <c r="C144" s="12" t="s">
        <v>26</v>
      </c>
      <c r="D144" s="12" t="s">
        <v>27</v>
      </c>
      <c r="E144" s="14">
        <v>102430062</v>
      </c>
      <c r="F144" s="12" t="s">
        <v>51</v>
      </c>
      <c r="G144" s="14">
        <v>8194405</v>
      </c>
      <c r="H144" s="14">
        <f t="shared" si="4"/>
        <v>110624467</v>
      </c>
      <c r="I144">
        <f t="shared" si="5"/>
        <v>8</v>
      </c>
    </row>
    <row r="145" spans="1:9" ht="30" x14ac:dyDescent="0.25">
      <c r="A145" s="12" t="s">
        <v>255</v>
      </c>
      <c r="B145" s="13">
        <v>45885</v>
      </c>
      <c r="C145" s="12" t="s">
        <v>26</v>
      </c>
      <c r="D145" s="12" t="s">
        <v>27</v>
      </c>
      <c r="E145" s="14">
        <v>397457106</v>
      </c>
      <c r="F145" s="12" t="s">
        <v>51</v>
      </c>
      <c r="G145" s="14">
        <v>31796568</v>
      </c>
      <c r="H145" s="14">
        <f t="shared" si="4"/>
        <v>429253674</v>
      </c>
      <c r="I145">
        <f t="shared" si="5"/>
        <v>8</v>
      </c>
    </row>
    <row r="146" spans="1:9" ht="30" x14ac:dyDescent="0.25">
      <c r="A146" s="12" t="s">
        <v>256</v>
      </c>
      <c r="B146" s="13">
        <v>45887</v>
      </c>
      <c r="C146" s="12" t="s">
        <v>26</v>
      </c>
      <c r="D146" s="12" t="s">
        <v>27</v>
      </c>
      <c r="E146" s="14">
        <v>55335712</v>
      </c>
      <c r="F146" s="12" t="s">
        <v>51</v>
      </c>
      <c r="G146" s="14">
        <v>4426857</v>
      </c>
      <c r="H146" s="14">
        <f t="shared" si="4"/>
        <v>59762569</v>
      </c>
      <c r="I146">
        <f t="shared" si="5"/>
        <v>8</v>
      </c>
    </row>
    <row r="147" spans="1:9" ht="30" x14ac:dyDescent="0.25">
      <c r="A147" s="12" t="s">
        <v>257</v>
      </c>
      <c r="B147" s="13">
        <v>45887</v>
      </c>
      <c r="C147" s="12" t="s">
        <v>26</v>
      </c>
      <c r="D147" s="12" t="s">
        <v>27</v>
      </c>
      <c r="E147" s="14">
        <v>323508302</v>
      </c>
      <c r="F147" s="12" t="s">
        <v>51</v>
      </c>
      <c r="G147" s="14">
        <v>25880664</v>
      </c>
      <c r="H147" s="14">
        <f t="shared" si="4"/>
        <v>349388966</v>
      </c>
      <c r="I147">
        <f t="shared" si="5"/>
        <v>8</v>
      </c>
    </row>
    <row r="148" spans="1:9" ht="30" x14ac:dyDescent="0.25">
      <c r="A148" s="12" t="s">
        <v>258</v>
      </c>
      <c r="B148" s="13">
        <v>45888</v>
      </c>
      <c r="C148" s="12" t="s">
        <v>26</v>
      </c>
      <c r="D148" s="12" t="s">
        <v>27</v>
      </c>
      <c r="E148" s="14">
        <v>100433740</v>
      </c>
      <c r="F148" s="12" t="s">
        <v>51</v>
      </c>
      <c r="G148" s="14">
        <v>8034699</v>
      </c>
      <c r="H148" s="14">
        <f t="shared" si="4"/>
        <v>108468439</v>
      </c>
      <c r="I148">
        <f t="shared" si="5"/>
        <v>8</v>
      </c>
    </row>
    <row r="149" spans="1:9" ht="30" x14ac:dyDescent="0.25">
      <c r="A149" s="12" t="s">
        <v>259</v>
      </c>
      <c r="B149" s="13">
        <v>45888</v>
      </c>
      <c r="C149" s="12" t="s">
        <v>26</v>
      </c>
      <c r="D149" s="12" t="s">
        <v>27</v>
      </c>
      <c r="E149" s="14">
        <v>280130074</v>
      </c>
      <c r="F149" s="12" t="s">
        <v>51</v>
      </c>
      <c r="G149" s="14">
        <v>22410406</v>
      </c>
      <c r="H149" s="14">
        <f t="shared" si="4"/>
        <v>302540480</v>
      </c>
      <c r="I149">
        <f t="shared" si="5"/>
        <v>8</v>
      </c>
    </row>
    <row r="150" spans="1:9" ht="30" x14ac:dyDescent="0.25">
      <c r="A150" s="12" t="s">
        <v>260</v>
      </c>
      <c r="B150" s="13">
        <v>45889</v>
      </c>
      <c r="C150" s="12" t="s">
        <v>26</v>
      </c>
      <c r="D150" s="12" t="s">
        <v>27</v>
      </c>
      <c r="E150" s="14">
        <v>64898485</v>
      </c>
      <c r="F150" s="12" t="s">
        <v>51</v>
      </c>
      <c r="G150" s="14">
        <v>5191879</v>
      </c>
      <c r="H150" s="14">
        <f t="shared" si="4"/>
        <v>70090364</v>
      </c>
      <c r="I150">
        <f t="shared" si="5"/>
        <v>8</v>
      </c>
    </row>
    <row r="151" spans="1:9" ht="30" x14ac:dyDescent="0.25">
      <c r="A151" s="12" t="s">
        <v>261</v>
      </c>
      <c r="B151" s="13">
        <v>45889</v>
      </c>
      <c r="C151" s="12" t="s">
        <v>26</v>
      </c>
      <c r="D151" s="12" t="s">
        <v>27</v>
      </c>
      <c r="E151" s="14">
        <v>338316549</v>
      </c>
      <c r="F151" s="12" t="s">
        <v>51</v>
      </c>
      <c r="G151" s="14">
        <v>27065324</v>
      </c>
      <c r="H151" s="14">
        <f t="shared" si="4"/>
        <v>365381873</v>
      </c>
      <c r="I151">
        <f t="shared" si="5"/>
        <v>8</v>
      </c>
    </row>
    <row r="152" spans="1:9" ht="30" x14ac:dyDescent="0.25">
      <c r="A152" s="12" t="s">
        <v>262</v>
      </c>
      <c r="B152" s="13">
        <v>45891</v>
      </c>
      <c r="C152" s="12" t="s">
        <v>26</v>
      </c>
      <c r="D152" s="12" t="s">
        <v>27</v>
      </c>
      <c r="E152" s="14">
        <v>76174510</v>
      </c>
      <c r="F152" s="12" t="s">
        <v>51</v>
      </c>
      <c r="G152" s="14">
        <v>6093961</v>
      </c>
      <c r="H152" s="14">
        <f t="shared" si="4"/>
        <v>82268471</v>
      </c>
      <c r="I152">
        <f t="shared" si="5"/>
        <v>8</v>
      </c>
    </row>
    <row r="153" spans="1:9" ht="30" x14ac:dyDescent="0.25">
      <c r="A153" s="12" t="s">
        <v>263</v>
      </c>
      <c r="B153" s="13">
        <v>45891</v>
      </c>
      <c r="C153" s="12" t="s">
        <v>26</v>
      </c>
      <c r="D153" s="12" t="s">
        <v>27</v>
      </c>
      <c r="E153" s="14">
        <v>72733645</v>
      </c>
      <c r="F153" s="12" t="s">
        <v>51</v>
      </c>
      <c r="G153" s="14">
        <v>5818692</v>
      </c>
      <c r="H153" s="14">
        <f t="shared" si="4"/>
        <v>78552337</v>
      </c>
      <c r="I153">
        <f t="shared" si="5"/>
        <v>8</v>
      </c>
    </row>
    <row r="154" spans="1:9" ht="30" x14ac:dyDescent="0.25">
      <c r="A154" s="12" t="s">
        <v>264</v>
      </c>
      <c r="B154" s="13">
        <v>45891</v>
      </c>
      <c r="C154" s="12" t="s">
        <v>26</v>
      </c>
      <c r="D154" s="12" t="s">
        <v>27</v>
      </c>
      <c r="E154" s="14">
        <v>377130092</v>
      </c>
      <c r="F154" s="12" t="s">
        <v>51</v>
      </c>
      <c r="G154" s="14">
        <v>30170407</v>
      </c>
      <c r="H154" s="14">
        <f t="shared" si="4"/>
        <v>407300499</v>
      </c>
      <c r="I154">
        <f t="shared" si="5"/>
        <v>8</v>
      </c>
    </row>
    <row r="155" spans="1:9" ht="30" x14ac:dyDescent="0.25">
      <c r="A155" s="12" t="s">
        <v>265</v>
      </c>
      <c r="B155" s="13">
        <v>45892</v>
      </c>
      <c r="C155" s="12" t="s">
        <v>26</v>
      </c>
      <c r="D155" s="12" t="s">
        <v>27</v>
      </c>
      <c r="E155" s="14">
        <v>107704106</v>
      </c>
      <c r="F155" s="12" t="s">
        <v>51</v>
      </c>
      <c r="G155" s="14">
        <v>8616328</v>
      </c>
      <c r="H155" s="14">
        <f t="shared" si="4"/>
        <v>116320434</v>
      </c>
      <c r="I155">
        <f t="shared" si="5"/>
        <v>8</v>
      </c>
    </row>
    <row r="156" spans="1:9" ht="30" x14ac:dyDescent="0.25">
      <c r="A156" s="12" t="s">
        <v>266</v>
      </c>
      <c r="B156" s="13">
        <v>45892</v>
      </c>
      <c r="C156" s="12" t="s">
        <v>26</v>
      </c>
      <c r="D156" s="12" t="s">
        <v>27</v>
      </c>
      <c r="E156" s="14">
        <v>425874512</v>
      </c>
      <c r="F156" s="12" t="s">
        <v>51</v>
      </c>
      <c r="G156" s="14">
        <v>34069961</v>
      </c>
      <c r="H156" s="14">
        <f t="shared" si="4"/>
        <v>459944473</v>
      </c>
      <c r="I156">
        <f t="shared" si="5"/>
        <v>8</v>
      </c>
    </row>
    <row r="157" spans="1:9" ht="30" x14ac:dyDescent="0.25">
      <c r="A157" s="12" t="s">
        <v>267</v>
      </c>
      <c r="B157" s="13">
        <v>45894</v>
      </c>
      <c r="C157" s="12" t="s">
        <v>26</v>
      </c>
      <c r="D157" s="12" t="s">
        <v>27</v>
      </c>
      <c r="E157" s="14">
        <v>102684692</v>
      </c>
      <c r="F157" s="12" t="s">
        <v>51</v>
      </c>
      <c r="G157" s="14">
        <v>8214775</v>
      </c>
      <c r="H157" s="14">
        <f t="shared" si="4"/>
        <v>110899467</v>
      </c>
      <c r="I157">
        <f t="shared" si="5"/>
        <v>8</v>
      </c>
    </row>
    <row r="158" spans="1:9" ht="30" x14ac:dyDescent="0.25">
      <c r="A158" s="12" t="s">
        <v>268</v>
      </c>
      <c r="B158" s="13">
        <v>45894</v>
      </c>
      <c r="C158" s="12" t="s">
        <v>26</v>
      </c>
      <c r="D158" s="12" t="s">
        <v>27</v>
      </c>
      <c r="E158" s="14">
        <v>114794546</v>
      </c>
      <c r="F158" s="12" t="s">
        <v>51</v>
      </c>
      <c r="G158" s="14">
        <v>9183564</v>
      </c>
      <c r="H158" s="14">
        <f t="shared" si="4"/>
        <v>123978110</v>
      </c>
      <c r="I158">
        <f t="shared" si="5"/>
        <v>8</v>
      </c>
    </row>
    <row r="159" spans="1:9" ht="30" x14ac:dyDescent="0.25">
      <c r="A159" s="12" t="s">
        <v>269</v>
      </c>
      <c r="B159" s="13">
        <v>45894</v>
      </c>
      <c r="C159" s="12" t="s">
        <v>26</v>
      </c>
      <c r="D159" s="12" t="s">
        <v>27</v>
      </c>
      <c r="E159" s="14">
        <v>246551362</v>
      </c>
      <c r="F159" s="12" t="s">
        <v>51</v>
      </c>
      <c r="G159" s="14">
        <v>19724109</v>
      </c>
      <c r="H159" s="14">
        <f t="shared" si="4"/>
        <v>266275471</v>
      </c>
      <c r="I159">
        <f t="shared" si="5"/>
        <v>8</v>
      </c>
    </row>
    <row r="160" spans="1:9" ht="30" x14ac:dyDescent="0.25">
      <c r="A160" s="12" t="s">
        <v>270</v>
      </c>
      <c r="B160" s="13">
        <v>45895</v>
      </c>
      <c r="C160" s="12" t="s">
        <v>26</v>
      </c>
      <c r="D160" s="12" t="s">
        <v>27</v>
      </c>
      <c r="E160" s="14">
        <v>96077840</v>
      </c>
      <c r="F160" s="12" t="s">
        <v>51</v>
      </c>
      <c r="G160" s="14">
        <v>7686227</v>
      </c>
      <c r="H160" s="14">
        <f t="shared" si="4"/>
        <v>103764067</v>
      </c>
      <c r="I160">
        <f t="shared" si="5"/>
        <v>8</v>
      </c>
    </row>
    <row r="161" spans="1:9" ht="30" x14ac:dyDescent="0.25">
      <c r="A161" s="12" t="s">
        <v>271</v>
      </c>
      <c r="B161" s="13">
        <v>45895</v>
      </c>
      <c r="C161" s="12" t="s">
        <v>26</v>
      </c>
      <c r="D161" s="12" t="s">
        <v>27</v>
      </c>
      <c r="E161" s="14">
        <v>249204092</v>
      </c>
      <c r="F161" s="12" t="s">
        <v>51</v>
      </c>
      <c r="G161" s="14">
        <v>19936327</v>
      </c>
      <c r="H161" s="14">
        <f t="shared" si="4"/>
        <v>269140419</v>
      </c>
      <c r="I161">
        <f t="shared" si="5"/>
        <v>8</v>
      </c>
    </row>
    <row r="162" spans="1:9" ht="30" x14ac:dyDescent="0.25">
      <c r="A162" s="12" t="s">
        <v>272</v>
      </c>
      <c r="B162" s="13">
        <v>45896</v>
      </c>
      <c r="C162" s="12" t="s">
        <v>26</v>
      </c>
      <c r="D162" s="12" t="s">
        <v>27</v>
      </c>
      <c r="E162" s="14">
        <v>110889696</v>
      </c>
      <c r="F162" s="12" t="s">
        <v>51</v>
      </c>
      <c r="G162" s="14">
        <v>8871176</v>
      </c>
      <c r="H162" s="14">
        <f t="shared" si="4"/>
        <v>119760872</v>
      </c>
      <c r="I162">
        <f t="shared" si="5"/>
        <v>8</v>
      </c>
    </row>
    <row r="163" spans="1:9" ht="30" x14ac:dyDescent="0.25">
      <c r="A163" s="12" t="s">
        <v>273</v>
      </c>
      <c r="B163" s="13">
        <v>45896</v>
      </c>
      <c r="C163" s="12" t="s">
        <v>26</v>
      </c>
      <c r="D163" s="12" t="s">
        <v>27</v>
      </c>
      <c r="E163" s="14">
        <v>92411094</v>
      </c>
      <c r="F163" s="12" t="s">
        <v>51</v>
      </c>
      <c r="G163" s="14">
        <v>7392888</v>
      </c>
      <c r="H163" s="14">
        <f t="shared" si="4"/>
        <v>99803982</v>
      </c>
      <c r="I163">
        <f t="shared" si="5"/>
        <v>8</v>
      </c>
    </row>
    <row r="164" spans="1:9" ht="30" x14ac:dyDescent="0.25">
      <c r="A164" s="12" t="s">
        <v>274</v>
      </c>
      <c r="B164" s="13">
        <v>45896</v>
      </c>
      <c r="C164" s="12" t="s">
        <v>26</v>
      </c>
      <c r="D164" s="12" t="s">
        <v>27</v>
      </c>
      <c r="E164" s="14">
        <v>242100100</v>
      </c>
      <c r="F164" s="12" t="s">
        <v>51</v>
      </c>
      <c r="G164" s="14">
        <v>19368008</v>
      </c>
      <c r="H164" s="14">
        <f t="shared" si="4"/>
        <v>261468108</v>
      </c>
      <c r="I164">
        <f t="shared" si="5"/>
        <v>8</v>
      </c>
    </row>
    <row r="165" spans="1:9" ht="30" x14ac:dyDescent="0.25">
      <c r="A165" s="12" t="s">
        <v>275</v>
      </c>
      <c r="B165" s="13">
        <v>45897</v>
      </c>
      <c r="C165" s="12" t="s">
        <v>26</v>
      </c>
      <c r="D165" s="12" t="s">
        <v>27</v>
      </c>
      <c r="E165" s="14">
        <v>105147477</v>
      </c>
      <c r="F165" s="12" t="s">
        <v>51</v>
      </c>
      <c r="G165" s="14">
        <v>8411798</v>
      </c>
      <c r="H165" s="14">
        <f t="shared" si="4"/>
        <v>113559275</v>
      </c>
      <c r="I165">
        <f t="shared" si="5"/>
        <v>8</v>
      </c>
    </row>
    <row r="166" spans="1:9" ht="30" x14ac:dyDescent="0.25">
      <c r="A166" s="12" t="s">
        <v>276</v>
      </c>
      <c r="B166" s="13">
        <v>45897</v>
      </c>
      <c r="C166" s="12" t="s">
        <v>26</v>
      </c>
      <c r="D166" s="12" t="s">
        <v>27</v>
      </c>
      <c r="E166" s="14">
        <v>112273461</v>
      </c>
      <c r="F166" s="12" t="s">
        <v>51</v>
      </c>
      <c r="G166" s="14">
        <v>8981877</v>
      </c>
      <c r="H166" s="14">
        <f t="shared" si="4"/>
        <v>121255338</v>
      </c>
      <c r="I166">
        <f t="shared" si="5"/>
        <v>8</v>
      </c>
    </row>
    <row r="167" spans="1:9" ht="30" x14ac:dyDescent="0.25">
      <c r="A167" s="12" t="s">
        <v>277</v>
      </c>
      <c r="B167" s="13">
        <v>45898</v>
      </c>
      <c r="C167" s="12" t="s">
        <v>26</v>
      </c>
      <c r="D167" s="12" t="s">
        <v>27</v>
      </c>
      <c r="E167" s="14">
        <v>114121988</v>
      </c>
      <c r="F167" s="12" t="s">
        <v>51</v>
      </c>
      <c r="G167" s="14">
        <v>9129759</v>
      </c>
      <c r="H167" s="14">
        <f t="shared" si="4"/>
        <v>123251747</v>
      </c>
      <c r="I167">
        <f t="shared" si="5"/>
        <v>8</v>
      </c>
    </row>
    <row r="168" spans="1:9" ht="30" x14ac:dyDescent="0.25">
      <c r="A168" s="12" t="s">
        <v>278</v>
      </c>
      <c r="B168" s="13">
        <v>45899</v>
      </c>
      <c r="C168" s="12" t="s">
        <v>26</v>
      </c>
      <c r="D168" s="12" t="s">
        <v>27</v>
      </c>
      <c r="E168" s="14">
        <v>354154093</v>
      </c>
      <c r="F168" s="12" t="s">
        <v>51</v>
      </c>
      <c r="G168" s="14">
        <v>28332327</v>
      </c>
      <c r="H168" s="14">
        <f t="shared" si="4"/>
        <v>382486420</v>
      </c>
      <c r="I168">
        <f t="shared" si="5"/>
        <v>8</v>
      </c>
    </row>
    <row r="169" spans="1:9" ht="30" x14ac:dyDescent="0.25">
      <c r="A169" s="12" t="s">
        <v>279</v>
      </c>
      <c r="B169" s="13">
        <v>45899</v>
      </c>
      <c r="C169" s="12" t="s">
        <v>26</v>
      </c>
      <c r="D169" s="12" t="s">
        <v>27</v>
      </c>
      <c r="E169" s="14">
        <v>138445782</v>
      </c>
      <c r="F169" s="12" t="s">
        <v>51</v>
      </c>
      <c r="G169" s="14">
        <v>11075663</v>
      </c>
      <c r="H169" s="14">
        <f t="shared" si="4"/>
        <v>149521445</v>
      </c>
      <c r="I169">
        <f t="shared" si="5"/>
        <v>8</v>
      </c>
    </row>
    <row r="170" spans="1:9" ht="30" x14ac:dyDescent="0.25">
      <c r="A170" s="12" t="s">
        <v>280</v>
      </c>
      <c r="B170" s="13">
        <v>45903</v>
      </c>
      <c r="C170" s="12" t="s">
        <v>26</v>
      </c>
      <c r="D170" s="12" t="s">
        <v>27</v>
      </c>
      <c r="E170" s="14">
        <v>253939938</v>
      </c>
      <c r="F170" s="12" t="s">
        <v>51</v>
      </c>
      <c r="G170" s="14">
        <v>20315195</v>
      </c>
      <c r="H170" s="14">
        <f t="shared" si="4"/>
        <v>274255133</v>
      </c>
      <c r="I170">
        <f t="shared" si="5"/>
        <v>9</v>
      </c>
    </row>
    <row r="171" spans="1:9" ht="30" x14ac:dyDescent="0.25">
      <c r="A171" s="12" t="s">
        <v>281</v>
      </c>
      <c r="B171" s="13">
        <v>45903</v>
      </c>
      <c r="C171" s="12" t="s">
        <v>26</v>
      </c>
      <c r="D171" s="12" t="s">
        <v>27</v>
      </c>
      <c r="E171" s="14">
        <v>101424294</v>
      </c>
      <c r="F171" s="12" t="s">
        <v>51</v>
      </c>
      <c r="G171" s="14">
        <v>8113944</v>
      </c>
      <c r="H171" s="14">
        <f t="shared" si="4"/>
        <v>109538238</v>
      </c>
      <c r="I171">
        <f t="shared" si="5"/>
        <v>9</v>
      </c>
    </row>
    <row r="172" spans="1:9" ht="30" x14ac:dyDescent="0.25">
      <c r="A172" s="12" t="s">
        <v>282</v>
      </c>
      <c r="B172" s="13">
        <v>45904</v>
      </c>
      <c r="C172" s="12" t="s">
        <v>26</v>
      </c>
      <c r="D172" s="12" t="s">
        <v>27</v>
      </c>
      <c r="E172" s="14">
        <v>100785784</v>
      </c>
      <c r="F172" s="12" t="s">
        <v>51</v>
      </c>
      <c r="G172" s="14">
        <v>8062863</v>
      </c>
      <c r="H172" s="14">
        <f t="shared" si="4"/>
        <v>108848647</v>
      </c>
      <c r="I172">
        <f t="shared" si="5"/>
        <v>9</v>
      </c>
    </row>
    <row r="173" spans="1:9" ht="30" x14ac:dyDescent="0.25">
      <c r="A173" s="12" t="s">
        <v>283</v>
      </c>
      <c r="B173" s="13">
        <v>45905</v>
      </c>
      <c r="C173" s="12" t="s">
        <v>26</v>
      </c>
      <c r="D173" s="12" t="s">
        <v>27</v>
      </c>
      <c r="E173" s="14">
        <v>114041844</v>
      </c>
      <c r="F173" s="12" t="s">
        <v>51</v>
      </c>
      <c r="G173" s="14">
        <v>9123348</v>
      </c>
      <c r="H173" s="14">
        <f t="shared" si="4"/>
        <v>123165192</v>
      </c>
      <c r="I173">
        <f t="shared" si="5"/>
        <v>9</v>
      </c>
    </row>
    <row r="174" spans="1:9" ht="30" x14ac:dyDescent="0.25">
      <c r="A174" s="12" t="s">
        <v>284</v>
      </c>
      <c r="B174" s="13">
        <v>45905</v>
      </c>
      <c r="C174" s="12" t="s">
        <v>26</v>
      </c>
      <c r="D174" s="12" t="s">
        <v>27</v>
      </c>
      <c r="E174" s="14">
        <v>264593920</v>
      </c>
      <c r="F174" s="12" t="s">
        <v>51</v>
      </c>
      <c r="G174" s="14">
        <v>21167514</v>
      </c>
      <c r="H174" s="14">
        <f t="shared" si="4"/>
        <v>285761434</v>
      </c>
      <c r="I174">
        <f t="shared" si="5"/>
        <v>9</v>
      </c>
    </row>
    <row r="175" spans="1:9" ht="30" x14ac:dyDescent="0.25">
      <c r="A175" s="12" t="s">
        <v>285</v>
      </c>
      <c r="B175" s="13">
        <v>45906</v>
      </c>
      <c r="C175" s="12" t="s">
        <v>26</v>
      </c>
      <c r="D175" s="12" t="s">
        <v>27</v>
      </c>
      <c r="E175" s="14">
        <v>79458759</v>
      </c>
      <c r="F175" s="12" t="s">
        <v>51</v>
      </c>
      <c r="G175" s="14">
        <v>6356701</v>
      </c>
      <c r="H175" s="14">
        <f t="shared" si="4"/>
        <v>85815460</v>
      </c>
      <c r="I175">
        <f t="shared" si="5"/>
        <v>9</v>
      </c>
    </row>
    <row r="176" spans="1:9" ht="30" x14ac:dyDescent="0.25">
      <c r="A176" s="12" t="s">
        <v>286</v>
      </c>
      <c r="B176" s="13">
        <v>45906</v>
      </c>
      <c r="C176" s="12" t="s">
        <v>26</v>
      </c>
      <c r="D176" s="12" t="s">
        <v>27</v>
      </c>
      <c r="E176" s="14">
        <v>323491892</v>
      </c>
      <c r="F176" s="12" t="s">
        <v>51</v>
      </c>
      <c r="G176" s="14">
        <v>25879351</v>
      </c>
      <c r="H176" s="14">
        <f t="shared" si="4"/>
        <v>349371243</v>
      </c>
      <c r="I176">
        <f t="shared" si="5"/>
        <v>9</v>
      </c>
    </row>
    <row r="177" spans="1:9" ht="30" x14ac:dyDescent="0.25">
      <c r="A177" s="12" t="s">
        <v>287</v>
      </c>
      <c r="B177" s="13">
        <v>45908</v>
      </c>
      <c r="C177" s="12" t="s">
        <v>26</v>
      </c>
      <c r="D177" s="12" t="s">
        <v>27</v>
      </c>
      <c r="E177" s="14">
        <v>82644158</v>
      </c>
      <c r="F177" s="12" t="s">
        <v>51</v>
      </c>
      <c r="G177" s="14">
        <v>6611533</v>
      </c>
      <c r="H177" s="14">
        <f t="shared" si="4"/>
        <v>89255691</v>
      </c>
      <c r="I177">
        <f t="shared" si="5"/>
        <v>9</v>
      </c>
    </row>
    <row r="178" spans="1:9" ht="30" x14ac:dyDescent="0.25">
      <c r="A178" s="12" t="s">
        <v>288</v>
      </c>
      <c r="B178" s="13">
        <v>45908</v>
      </c>
      <c r="C178" s="12" t="s">
        <v>26</v>
      </c>
      <c r="D178" s="12" t="s">
        <v>27</v>
      </c>
      <c r="E178" s="14">
        <v>234506564</v>
      </c>
      <c r="F178" s="12" t="s">
        <v>51</v>
      </c>
      <c r="G178" s="14">
        <v>18760525</v>
      </c>
      <c r="H178" s="14">
        <f t="shared" si="4"/>
        <v>253267089</v>
      </c>
      <c r="I178">
        <f t="shared" si="5"/>
        <v>9</v>
      </c>
    </row>
    <row r="179" spans="1:9" ht="30" x14ac:dyDescent="0.25">
      <c r="A179" s="12" t="s">
        <v>289</v>
      </c>
      <c r="B179" s="13">
        <v>45909</v>
      </c>
      <c r="C179" s="12" t="s">
        <v>26</v>
      </c>
      <c r="D179" s="12" t="s">
        <v>27</v>
      </c>
      <c r="E179" s="14">
        <v>47465510</v>
      </c>
      <c r="F179" s="12" t="s">
        <v>51</v>
      </c>
      <c r="G179" s="14">
        <v>3797241</v>
      </c>
      <c r="H179" s="14">
        <f t="shared" si="4"/>
        <v>51262751</v>
      </c>
      <c r="I179">
        <f t="shared" si="5"/>
        <v>9</v>
      </c>
    </row>
    <row r="180" spans="1:9" ht="30" x14ac:dyDescent="0.25">
      <c r="A180" s="12" t="s">
        <v>290</v>
      </c>
      <c r="B180" s="13">
        <v>45909</v>
      </c>
      <c r="C180" s="12" t="s">
        <v>26</v>
      </c>
      <c r="D180" s="12" t="s">
        <v>27</v>
      </c>
      <c r="E180" s="14">
        <v>235728702</v>
      </c>
      <c r="F180" s="12" t="s">
        <v>51</v>
      </c>
      <c r="G180" s="14">
        <v>18858296</v>
      </c>
      <c r="H180" s="14">
        <f t="shared" si="4"/>
        <v>254586998</v>
      </c>
      <c r="I180">
        <f t="shared" si="5"/>
        <v>9</v>
      </c>
    </row>
    <row r="181" spans="1:9" ht="30" x14ac:dyDescent="0.25">
      <c r="A181" s="12" t="s">
        <v>291</v>
      </c>
      <c r="B181" s="13">
        <v>45910</v>
      </c>
      <c r="C181" s="12" t="s">
        <v>26</v>
      </c>
      <c r="D181" s="12" t="s">
        <v>27</v>
      </c>
      <c r="E181" s="14">
        <v>107400740</v>
      </c>
      <c r="F181" s="12" t="s">
        <v>51</v>
      </c>
      <c r="G181" s="14">
        <v>8592059</v>
      </c>
      <c r="H181" s="14">
        <f t="shared" si="4"/>
        <v>115992799</v>
      </c>
      <c r="I181">
        <f t="shared" si="5"/>
        <v>9</v>
      </c>
    </row>
    <row r="182" spans="1:9" ht="30" x14ac:dyDescent="0.25">
      <c r="A182" s="12" t="s">
        <v>292</v>
      </c>
      <c r="B182" s="13">
        <v>45910</v>
      </c>
      <c r="C182" s="12" t="s">
        <v>26</v>
      </c>
      <c r="D182" s="12" t="s">
        <v>27</v>
      </c>
      <c r="E182" s="14">
        <v>217339824</v>
      </c>
      <c r="F182" s="12" t="s">
        <v>51</v>
      </c>
      <c r="G182" s="14">
        <v>17387186</v>
      </c>
      <c r="H182" s="14">
        <f t="shared" si="4"/>
        <v>234727010</v>
      </c>
      <c r="I182">
        <f t="shared" si="5"/>
        <v>9</v>
      </c>
    </row>
    <row r="183" spans="1:9" ht="30" x14ac:dyDescent="0.25">
      <c r="A183" s="12" t="s">
        <v>293</v>
      </c>
      <c r="B183" s="13">
        <v>45911</v>
      </c>
      <c r="C183" s="12" t="s">
        <v>26</v>
      </c>
      <c r="D183" s="12" t="s">
        <v>27</v>
      </c>
      <c r="E183" s="14">
        <v>72377712</v>
      </c>
      <c r="F183" s="12" t="s">
        <v>51</v>
      </c>
      <c r="G183" s="14">
        <v>5790217</v>
      </c>
      <c r="H183" s="14">
        <f t="shared" si="4"/>
        <v>78167929</v>
      </c>
      <c r="I183">
        <f t="shared" si="5"/>
        <v>9</v>
      </c>
    </row>
    <row r="184" spans="1:9" ht="30" x14ac:dyDescent="0.25">
      <c r="A184" s="12" t="s">
        <v>294</v>
      </c>
      <c r="B184" s="13">
        <v>45912</v>
      </c>
      <c r="C184" s="12" t="s">
        <v>26</v>
      </c>
      <c r="D184" s="12" t="s">
        <v>27</v>
      </c>
      <c r="E184" s="14">
        <v>78974183</v>
      </c>
      <c r="F184" s="12" t="s">
        <v>51</v>
      </c>
      <c r="G184" s="14">
        <v>6317935</v>
      </c>
      <c r="H184" s="14">
        <f t="shared" si="4"/>
        <v>85292118</v>
      </c>
      <c r="I184">
        <f t="shared" si="5"/>
        <v>9</v>
      </c>
    </row>
    <row r="185" spans="1:9" ht="30" x14ac:dyDescent="0.25">
      <c r="A185" s="12" t="s">
        <v>295</v>
      </c>
      <c r="B185" s="13">
        <v>45912</v>
      </c>
      <c r="C185" s="12" t="s">
        <v>26</v>
      </c>
      <c r="D185" s="12" t="s">
        <v>27</v>
      </c>
      <c r="E185" s="14">
        <v>336738596</v>
      </c>
      <c r="F185" s="12" t="s">
        <v>51</v>
      </c>
      <c r="G185" s="14">
        <v>26939088</v>
      </c>
      <c r="H185" s="14">
        <f t="shared" si="4"/>
        <v>363677684</v>
      </c>
      <c r="I185">
        <f t="shared" si="5"/>
        <v>9</v>
      </c>
    </row>
    <row r="186" spans="1:9" ht="30" x14ac:dyDescent="0.25">
      <c r="A186" s="12" t="s">
        <v>296</v>
      </c>
      <c r="B186" s="13">
        <v>45913</v>
      </c>
      <c r="C186" s="12" t="s">
        <v>26</v>
      </c>
      <c r="D186" s="12" t="s">
        <v>27</v>
      </c>
      <c r="E186" s="14">
        <v>64835489</v>
      </c>
      <c r="F186" s="12" t="s">
        <v>51</v>
      </c>
      <c r="G186" s="14">
        <v>5186839</v>
      </c>
      <c r="H186" s="14">
        <f t="shared" si="4"/>
        <v>70022328</v>
      </c>
      <c r="I186">
        <f t="shared" si="5"/>
        <v>9</v>
      </c>
    </row>
    <row r="187" spans="1:9" ht="30" x14ac:dyDescent="0.25">
      <c r="A187" s="12" t="s">
        <v>297</v>
      </c>
      <c r="B187" s="13">
        <v>45913</v>
      </c>
      <c r="C187" s="12" t="s">
        <v>26</v>
      </c>
      <c r="D187" s="12" t="s">
        <v>27</v>
      </c>
      <c r="E187" s="14">
        <v>247620127</v>
      </c>
      <c r="F187" s="12" t="s">
        <v>51</v>
      </c>
      <c r="G187" s="14">
        <v>19809610</v>
      </c>
      <c r="H187" s="14">
        <f t="shared" si="4"/>
        <v>267429737</v>
      </c>
      <c r="I187">
        <f t="shared" si="5"/>
        <v>9</v>
      </c>
    </row>
    <row r="188" spans="1:9" ht="30" x14ac:dyDescent="0.25">
      <c r="A188" s="12" t="s">
        <v>298</v>
      </c>
      <c r="B188" s="13">
        <v>45915</v>
      </c>
      <c r="C188" s="12" t="s">
        <v>26</v>
      </c>
      <c r="D188" s="12" t="s">
        <v>27</v>
      </c>
      <c r="E188" s="14">
        <v>114855054</v>
      </c>
      <c r="F188" s="12" t="s">
        <v>51</v>
      </c>
      <c r="G188" s="14">
        <v>9188404</v>
      </c>
      <c r="H188" s="14">
        <f t="shared" si="4"/>
        <v>124043458</v>
      </c>
      <c r="I188">
        <f t="shared" si="5"/>
        <v>9</v>
      </c>
    </row>
    <row r="189" spans="1:9" ht="30" x14ac:dyDescent="0.25">
      <c r="A189" s="12" t="s">
        <v>299</v>
      </c>
      <c r="B189" s="13">
        <v>45915</v>
      </c>
      <c r="C189" s="12" t="s">
        <v>26</v>
      </c>
      <c r="D189" s="12" t="s">
        <v>27</v>
      </c>
      <c r="E189" s="14">
        <v>251217732</v>
      </c>
      <c r="F189" s="12" t="s">
        <v>51</v>
      </c>
      <c r="G189" s="14">
        <v>20097419</v>
      </c>
      <c r="H189" s="14">
        <f t="shared" si="4"/>
        <v>271315151</v>
      </c>
      <c r="I189">
        <f t="shared" si="5"/>
        <v>9</v>
      </c>
    </row>
    <row r="190" spans="1:9" ht="30" x14ac:dyDescent="0.25">
      <c r="A190" s="12" t="s">
        <v>300</v>
      </c>
      <c r="B190" s="13">
        <v>45916</v>
      </c>
      <c r="C190" s="12" t="s">
        <v>26</v>
      </c>
      <c r="D190" s="12" t="s">
        <v>27</v>
      </c>
      <c r="E190" s="14">
        <v>94124890</v>
      </c>
      <c r="F190" s="12" t="s">
        <v>51</v>
      </c>
      <c r="G190" s="14">
        <v>7529991</v>
      </c>
      <c r="H190" s="14">
        <f t="shared" si="4"/>
        <v>101654881</v>
      </c>
      <c r="I190">
        <f t="shared" si="5"/>
        <v>9</v>
      </c>
    </row>
    <row r="191" spans="1:9" ht="30" x14ac:dyDescent="0.25">
      <c r="A191" s="12" t="s">
        <v>301</v>
      </c>
      <c r="B191" s="13">
        <v>45916</v>
      </c>
      <c r="C191" s="12" t="s">
        <v>26</v>
      </c>
      <c r="D191" s="12" t="s">
        <v>27</v>
      </c>
      <c r="E191" s="14">
        <v>305535012</v>
      </c>
      <c r="F191" s="12" t="s">
        <v>51</v>
      </c>
      <c r="G191" s="14">
        <v>24442801</v>
      </c>
      <c r="H191" s="14">
        <f t="shared" si="4"/>
        <v>329977813</v>
      </c>
      <c r="I191">
        <f t="shared" si="5"/>
        <v>9</v>
      </c>
    </row>
    <row r="192" spans="1:9" ht="30" x14ac:dyDescent="0.25">
      <c r="A192" s="12" t="s">
        <v>302</v>
      </c>
      <c r="B192" s="13">
        <v>45917</v>
      </c>
      <c r="C192" s="12" t="s">
        <v>26</v>
      </c>
      <c r="D192" s="12" t="s">
        <v>27</v>
      </c>
      <c r="E192" s="14">
        <v>109632060</v>
      </c>
      <c r="F192" s="12" t="s">
        <v>51</v>
      </c>
      <c r="G192" s="14">
        <v>8770565</v>
      </c>
      <c r="H192" s="14">
        <f t="shared" si="4"/>
        <v>118402625</v>
      </c>
      <c r="I192">
        <f t="shared" si="5"/>
        <v>9</v>
      </c>
    </row>
    <row r="193" spans="1:9" ht="30" x14ac:dyDescent="0.25">
      <c r="A193" s="12" t="s">
        <v>303</v>
      </c>
      <c r="B193" s="13">
        <v>45917</v>
      </c>
      <c r="C193" s="12" t="s">
        <v>26</v>
      </c>
      <c r="D193" s="12" t="s">
        <v>27</v>
      </c>
      <c r="E193" s="14">
        <v>296908770</v>
      </c>
      <c r="F193" s="12" t="s">
        <v>51</v>
      </c>
      <c r="G193" s="14">
        <v>23752702</v>
      </c>
      <c r="H193" s="14">
        <f t="shared" si="4"/>
        <v>320661472</v>
      </c>
      <c r="I193">
        <f t="shared" si="5"/>
        <v>9</v>
      </c>
    </row>
    <row r="194" spans="1:9" ht="30" x14ac:dyDescent="0.25">
      <c r="A194" s="12" t="s">
        <v>304</v>
      </c>
      <c r="B194" s="13">
        <v>45918</v>
      </c>
      <c r="C194" s="12" t="s">
        <v>26</v>
      </c>
      <c r="D194" s="12" t="s">
        <v>27</v>
      </c>
      <c r="E194" s="14">
        <v>111476758</v>
      </c>
      <c r="F194" s="12" t="s">
        <v>51</v>
      </c>
      <c r="G194" s="14">
        <v>8918141</v>
      </c>
      <c r="H194" s="14">
        <f t="shared" si="4"/>
        <v>120394899</v>
      </c>
      <c r="I194">
        <f t="shared" si="5"/>
        <v>9</v>
      </c>
    </row>
    <row r="195" spans="1:9" ht="30" x14ac:dyDescent="0.25">
      <c r="A195" s="12" t="s">
        <v>305</v>
      </c>
      <c r="B195" s="13">
        <v>45919</v>
      </c>
      <c r="C195" s="12" t="s">
        <v>26</v>
      </c>
      <c r="D195" s="12" t="s">
        <v>27</v>
      </c>
      <c r="E195" s="14">
        <v>90650852</v>
      </c>
      <c r="F195" s="12" t="s">
        <v>51</v>
      </c>
      <c r="G195" s="14">
        <v>7252068</v>
      </c>
      <c r="H195" s="14">
        <f t="shared" si="4"/>
        <v>97902920</v>
      </c>
      <c r="I195">
        <f t="shared" si="5"/>
        <v>9</v>
      </c>
    </row>
    <row r="196" spans="1:9" ht="30" x14ac:dyDescent="0.25">
      <c r="A196" s="12" t="s">
        <v>306</v>
      </c>
      <c r="B196" s="13">
        <v>45919</v>
      </c>
      <c r="C196" s="12" t="s">
        <v>26</v>
      </c>
      <c r="D196" s="12" t="s">
        <v>27</v>
      </c>
      <c r="E196" s="14">
        <v>293692330</v>
      </c>
      <c r="F196" s="12" t="s">
        <v>51</v>
      </c>
      <c r="G196" s="14">
        <v>23495386</v>
      </c>
      <c r="H196" s="14">
        <f t="shared" si="4"/>
        <v>317187716</v>
      </c>
      <c r="I196">
        <f t="shared" si="5"/>
        <v>9</v>
      </c>
    </row>
    <row r="197" spans="1:9" ht="30" x14ac:dyDescent="0.25">
      <c r="A197" s="12" t="s">
        <v>307</v>
      </c>
      <c r="B197" s="13">
        <v>45920</v>
      </c>
      <c r="C197" s="12" t="s">
        <v>26</v>
      </c>
      <c r="D197" s="12" t="s">
        <v>27</v>
      </c>
      <c r="E197" s="14">
        <v>70649287</v>
      </c>
      <c r="F197" s="12" t="s">
        <v>51</v>
      </c>
      <c r="G197" s="14">
        <v>5651943</v>
      </c>
      <c r="H197" s="14">
        <f t="shared" si="4"/>
        <v>76301230</v>
      </c>
      <c r="I197">
        <f t="shared" si="5"/>
        <v>9</v>
      </c>
    </row>
    <row r="198" spans="1:9" ht="30" x14ac:dyDescent="0.25">
      <c r="A198" s="12" t="s">
        <v>308</v>
      </c>
      <c r="B198" s="13">
        <v>45920</v>
      </c>
      <c r="C198" s="12" t="s">
        <v>26</v>
      </c>
      <c r="D198" s="12" t="s">
        <v>27</v>
      </c>
      <c r="E198" s="14">
        <v>360685728</v>
      </c>
      <c r="F198" s="12" t="s">
        <v>51</v>
      </c>
      <c r="G198" s="14">
        <v>28854858</v>
      </c>
      <c r="H198" s="14">
        <f t="shared" ref="H198:H261" si="6">+G198+E198</f>
        <v>389540586</v>
      </c>
      <c r="I198">
        <f t="shared" ref="I198:I261" si="7">+MONTH(B198)</f>
        <v>9</v>
      </c>
    </row>
    <row r="199" spans="1:9" ht="30" x14ac:dyDescent="0.25">
      <c r="A199" s="12" t="s">
        <v>309</v>
      </c>
      <c r="B199" s="13">
        <v>45922</v>
      </c>
      <c r="C199" s="12" t="s">
        <v>26</v>
      </c>
      <c r="D199" s="12" t="s">
        <v>27</v>
      </c>
      <c r="E199" s="14">
        <v>251236227</v>
      </c>
      <c r="F199" s="12" t="s">
        <v>51</v>
      </c>
      <c r="G199" s="14">
        <v>20098898</v>
      </c>
      <c r="H199" s="14">
        <f t="shared" si="6"/>
        <v>271335125</v>
      </c>
      <c r="I199">
        <f t="shared" si="7"/>
        <v>9</v>
      </c>
    </row>
    <row r="200" spans="1:9" ht="30" x14ac:dyDescent="0.25">
      <c r="A200" s="12" t="s">
        <v>310</v>
      </c>
      <c r="B200" s="13">
        <v>45922</v>
      </c>
      <c r="C200" s="12" t="s">
        <v>26</v>
      </c>
      <c r="D200" s="12" t="s">
        <v>27</v>
      </c>
      <c r="E200" s="14">
        <v>194738660</v>
      </c>
      <c r="F200" s="12" t="s">
        <v>51</v>
      </c>
      <c r="G200" s="14">
        <v>15579093</v>
      </c>
      <c r="H200" s="14">
        <f t="shared" si="6"/>
        <v>210317753</v>
      </c>
      <c r="I200">
        <f t="shared" si="7"/>
        <v>9</v>
      </c>
    </row>
    <row r="201" spans="1:9" ht="30" x14ac:dyDescent="0.25">
      <c r="A201" s="12" t="s">
        <v>311</v>
      </c>
      <c r="B201" s="13">
        <v>45923</v>
      </c>
      <c r="C201" s="12" t="s">
        <v>26</v>
      </c>
      <c r="D201" s="12" t="s">
        <v>27</v>
      </c>
      <c r="E201" s="14">
        <v>82584032</v>
      </c>
      <c r="F201" s="12" t="s">
        <v>51</v>
      </c>
      <c r="G201" s="14">
        <v>6606723</v>
      </c>
      <c r="H201" s="14">
        <f t="shared" si="6"/>
        <v>89190755</v>
      </c>
      <c r="I201">
        <f t="shared" si="7"/>
        <v>9</v>
      </c>
    </row>
    <row r="202" spans="1:9" ht="30" x14ac:dyDescent="0.25">
      <c r="A202" s="12" t="s">
        <v>312</v>
      </c>
      <c r="B202" s="13">
        <v>45923</v>
      </c>
      <c r="C202" s="12" t="s">
        <v>26</v>
      </c>
      <c r="D202" s="12" t="s">
        <v>27</v>
      </c>
      <c r="E202" s="14">
        <v>324201345</v>
      </c>
      <c r="F202" s="12" t="s">
        <v>51</v>
      </c>
      <c r="G202" s="14">
        <v>25936108</v>
      </c>
      <c r="H202" s="14">
        <f t="shared" si="6"/>
        <v>350137453</v>
      </c>
      <c r="I202">
        <f t="shared" si="7"/>
        <v>9</v>
      </c>
    </row>
    <row r="203" spans="1:9" ht="30" x14ac:dyDescent="0.25">
      <c r="A203" s="12" t="s">
        <v>313</v>
      </c>
      <c r="B203" s="13">
        <v>45924</v>
      </c>
      <c r="C203" s="12" t="s">
        <v>26</v>
      </c>
      <c r="D203" s="12" t="s">
        <v>27</v>
      </c>
      <c r="E203" s="14">
        <v>60397804</v>
      </c>
      <c r="F203" s="12" t="s">
        <v>51</v>
      </c>
      <c r="G203" s="14">
        <v>4831824</v>
      </c>
      <c r="H203" s="14">
        <f t="shared" si="6"/>
        <v>65229628</v>
      </c>
      <c r="I203">
        <f t="shared" si="7"/>
        <v>9</v>
      </c>
    </row>
    <row r="204" spans="1:9" ht="30" x14ac:dyDescent="0.25">
      <c r="A204" s="12" t="s">
        <v>314</v>
      </c>
      <c r="B204" s="13">
        <v>45924</v>
      </c>
      <c r="C204" s="12" t="s">
        <v>26</v>
      </c>
      <c r="D204" s="12" t="s">
        <v>27</v>
      </c>
      <c r="E204" s="14">
        <v>241180900</v>
      </c>
      <c r="F204" s="12" t="s">
        <v>51</v>
      </c>
      <c r="G204" s="14">
        <v>19294472</v>
      </c>
      <c r="H204" s="14">
        <f t="shared" si="6"/>
        <v>260475372</v>
      </c>
      <c r="I204">
        <f t="shared" si="7"/>
        <v>9</v>
      </c>
    </row>
    <row r="205" spans="1:9" ht="30" x14ac:dyDescent="0.25">
      <c r="A205" s="12" t="s">
        <v>315</v>
      </c>
      <c r="B205" s="13">
        <v>45925</v>
      </c>
      <c r="C205" s="12" t="s">
        <v>26</v>
      </c>
      <c r="D205" s="12" t="s">
        <v>27</v>
      </c>
      <c r="E205" s="14">
        <v>91040222</v>
      </c>
      <c r="F205" s="12" t="s">
        <v>51</v>
      </c>
      <c r="G205" s="14">
        <v>7283218</v>
      </c>
      <c r="H205" s="14">
        <f t="shared" si="6"/>
        <v>98323440</v>
      </c>
      <c r="I205">
        <f t="shared" si="7"/>
        <v>9</v>
      </c>
    </row>
    <row r="206" spans="1:9" ht="30" x14ac:dyDescent="0.25">
      <c r="A206" s="12" t="s">
        <v>316</v>
      </c>
      <c r="B206" s="13">
        <v>45926</v>
      </c>
      <c r="C206" s="12" t="s">
        <v>26</v>
      </c>
      <c r="D206" s="12" t="s">
        <v>27</v>
      </c>
      <c r="E206" s="14">
        <v>98147250</v>
      </c>
      <c r="F206" s="12" t="s">
        <v>51</v>
      </c>
      <c r="G206" s="14">
        <v>7851780</v>
      </c>
      <c r="H206" s="14">
        <f t="shared" si="6"/>
        <v>105999030</v>
      </c>
      <c r="I206">
        <f t="shared" si="7"/>
        <v>9</v>
      </c>
    </row>
    <row r="207" spans="1:9" ht="30" x14ac:dyDescent="0.25">
      <c r="A207" s="12" t="s">
        <v>317</v>
      </c>
      <c r="B207" s="13">
        <v>45927</v>
      </c>
      <c r="C207" s="12" t="s">
        <v>26</v>
      </c>
      <c r="D207" s="12" t="s">
        <v>27</v>
      </c>
      <c r="E207" s="14">
        <v>434899890</v>
      </c>
      <c r="F207" s="12" t="s">
        <v>51</v>
      </c>
      <c r="G207" s="14">
        <v>34791991</v>
      </c>
      <c r="H207" s="14">
        <f t="shared" si="6"/>
        <v>469691881</v>
      </c>
      <c r="I207">
        <f t="shared" si="7"/>
        <v>9</v>
      </c>
    </row>
    <row r="208" spans="1:9" ht="30" x14ac:dyDescent="0.25">
      <c r="A208" s="12" t="s">
        <v>318</v>
      </c>
      <c r="B208" s="13">
        <v>45927</v>
      </c>
      <c r="C208" s="12" t="s">
        <v>26</v>
      </c>
      <c r="D208" s="12" t="s">
        <v>27</v>
      </c>
      <c r="E208" s="14">
        <v>63721790</v>
      </c>
      <c r="F208" s="12" t="s">
        <v>51</v>
      </c>
      <c r="G208" s="14">
        <v>5097743</v>
      </c>
      <c r="H208" s="14">
        <f t="shared" si="6"/>
        <v>68819533</v>
      </c>
      <c r="I208">
        <f t="shared" si="7"/>
        <v>9</v>
      </c>
    </row>
    <row r="209" spans="1:9" ht="30" x14ac:dyDescent="0.25">
      <c r="A209" s="12" t="s">
        <v>319</v>
      </c>
      <c r="B209" s="13">
        <v>45927</v>
      </c>
      <c r="C209" s="12" t="s">
        <v>26</v>
      </c>
      <c r="D209" s="12" t="s">
        <v>27</v>
      </c>
      <c r="E209" s="14">
        <v>237887490</v>
      </c>
      <c r="F209" s="12" t="s">
        <v>51</v>
      </c>
      <c r="G209" s="14">
        <v>19030999</v>
      </c>
      <c r="H209" s="14">
        <f t="shared" si="6"/>
        <v>256918489</v>
      </c>
      <c r="I209">
        <f t="shared" si="7"/>
        <v>9</v>
      </c>
    </row>
    <row r="210" spans="1:9" ht="30" x14ac:dyDescent="0.25">
      <c r="A210" s="12" t="s">
        <v>320</v>
      </c>
      <c r="B210" s="13">
        <v>45929</v>
      </c>
      <c r="C210" s="12" t="s">
        <v>26</v>
      </c>
      <c r="D210" s="12" t="s">
        <v>27</v>
      </c>
      <c r="E210" s="14">
        <v>113698798</v>
      </c>
      <c r="F210" s="12" t="s">
        <v>51</v>
      </c>
      <c r="G210" s="14">
        <v>9095904</v>
      </c>
      <c r="H210" s="14">
        <f t="shared" si="6"/>
        <v>122794702</v>
      </c>
      <c r="I210">
        <f t="shared" si="7"/>
        <v>9</v>
      </c>
    </row>
    <row r="211" spans="1:9" ht="30" x14ac:dyDescent="0.25">
      <c r="A211" s="12" t="s">
        <v>321</v>
      </c>
      <c r="B211" s="13">
        <v>45929</v>
      </c>
      <c r="C211" s="12" t="s">
        <v>26</v>
      </c>
      <c r="D211" s="12" t="s">
        <v>27</v>
      </c>
      <c r="E211" s="14">
        <v>252374122</v>
      </c>
      <c r="F211" s="12" t="s">
        <v>51</v>
      </c>
      <c r="G211" s="14">
        <v>20189930</v>
      </c>
      <c r="H211" s="14">
        <f t="shared" si="6"/>
        <v>272564052</v>
      </c>
      <c r="I211">
        <f t="shared" si="7"/>
        <v>9</v>
      </c>
    </row>
    <row r="212" spans="1:9" ht="30" x14ac:dyDescent="0.25">
      <c r="A212" s="12" t="s">
        <v>322</v>
      </c>
      <c r="B212" s="13">
        <v>45930</v>
      </c>
      <c r="C212" s="12" t="s">
        <v>26</v>
      </c>
      <c r="D212" s="12" t="s">
        <v>27</v>
      </c>
      <c r="E212" s="14">
        <v>110572332</v>
      </c>
      <c r="F212" s="12" t="s">
        <v>51</v>
      </c>
      <c r="G212" s="14">
        <v>8845787</v>
      </c>
      <c r="H212" s="14">
        <f t="shared" si="6"/>
        <v>119418119</v>
      </c>
      <c r="I212">
        <f t="shared" si="7"/>
        <v>9</v>
      </c>
    </row>
    <row r="213" spans="1:9" ht="30" x14ac:dyDescent="0.25">
      <c r="A213" s="12" t="s">
        <v>323</v>
      </c>
      <c r="B213" s="13">
        <v>45930</v>
      </c>
      <c r="C213" s="12" t="s">
        <v>26</v>
      </c>
      <c r="D213" s="12" t="s">
        <v>27</v>
      </c>
      <c r="E213" s="14">
        <v>306480336</v>
      </c>
      <c r="F213" s="12" t="s">
        <v>51</v>
      </c>
      <c r="G213" s="14">
        <v>24518427</v>
      </c>
      <c r="H213" s="14">
        <f t="shared" si="6"/>
        <v>330998763</v>
      </c>
      <c r="I213">
        <f t="shared" si="7"/>
        <v>9</v>
      </c>
    </row>
    <row r="214" spans="1:9" ht="30" x14ac:dyDescent="0.25">
      <c r="A214" s="12" t="s">
        <v>324</v>
      </c>
      <c r="B214" s="13">
        <v>45931</v>
      </c>
      <c r="C214" s="12" t="s">
        <v>26</v>
      </c>
      <c r="D214" s="12" t="s">
        <v>27</v>
      </c>
      <c r="E214" s="14">
        <v>112335073</v>
      </c>
      <c r="F214" s="12" t="s">
        <v>51</v>
      </c>
      <c r="G214" s="14">
        <v>8986806</v>
      </c>
      <c r="H214" s="14">
        <f t="shared" si="6"/>
        <v>121321879</v>
      </c>
      <c r="I214">
        <f t="shared" si="7"/>
        <v>10</v>
      </c>
    </row>
    <row r="215" spans="1:9" ht="30" x14ac:dyDescent="0.25">
      <c r="A215" s="12" t="s">
        <v>325</v>
      </c>
      <c r="B215" s="13">
        <v>45933</v>
      </c>
      <c r="C215" s="12" t="s">
        <v>26</v>
      </c>
      <c r="D215" s="12" t="s">
        <v>27</v>
      </c>
      <c r="E215" s="14">
        <v>106612678</v>
      </c>
      <c r="F215" s="12" t="s">
        <v>51</v>
      </c>
      <c r="G215" s="14">
        <v>8529014</v>
      </c>
      <c r="H215" s="14">
        <f t="shared" si="6"/>
        <v>115141692</v>
      </c>
      <c r="I215">
        <f t="shared" si="7"/>
        <v>10</v>
      </c>
    </row>
    <row r="216" spans="1:9" ht="30" x14ac:dyDescent="0.25">
      <c r="A216" s="12" t="s">
        <v>326</v>
      </c>
      <c r="B216" s="13">
        <v>45933</v>
      </c>
      <c r="C216" s="12" t="s">
        <v>26</v>
      </c>
      <c r="D216" s="12" t="s">
        <v>27</v>
      </c>
      <c r="E216" s="14">
        <v>98870410</v>
      </c>
      <c r="F216" s="12" t="s">
        <v>51</v>
      </c>
      <c r="G216" s="14">
        <v>7909633</v>
      </c>
      <c r="H216" s="14">
        <f t="shared" si="6"/>
        <v>106780043</v>
      </c>
      <c r="I216">
        <f t="shared" si="7"/>
        <v>10</v>
      </c>
    </row>
    <row r="217" spans="1:9" ht="30" x14ac:dyDescent="0.25">
      <c r="A217" s="12" t="s">
        <v>327</v>
      </c>
      <c r="B217" s="13">
        <v>45933</v>
      </c>
      <c r="C217" s="12" t="s">
        <v>26</v>
      </c>
      <c r="D217" s="12" t="s">
        <v>27</v>
      </c>
      <c r="E217" s="14">
        <v>267861853</v>
      </c>
      <c r="F217" s="12" t="s">
        <v>51</v>
      </c>
      <c r="G217" s="14">
        <v>21428948</v>
      </c>
      <c r="H217" s="14">
        <f t="shared" si="6"/>
        <v>289290801</v>
      </c>
      <c r="I217">
        <f t="shared" si="7"/>
        <v>10</v>
      </c>
    </row>
    <row r="218" spans="1:9" ht="30" x14ac:dyDescent="0.25">
      <c r="A218" s="12" t="s">
        <v>328</v>
      </c>
      <c r="B218" s="13">
        <v>45934</v>
      </c>
      <c r="C218" s="12" t="s">
        <v>26</v>
      </c>
      <c r="D218" s="12" t="s">
        <v>27</v>
      </c>
      <c r="E218" s="14">
        <v>81281188</v>
      </c>
      <c r="F218" s="12" t="s">
        <v>51</v>
      </c>
      <c r="G218" s="14">
        <v>6502495</v>
      </c>
      <c r="H218" s="14">
        <f t="shared" si="6"/>
        <v>87783683</v>
      </c>
      <c r="I218">
        <f t="shared" si="7"/>
        <v>10</v>
      </c>
    </row>
    <row r="219" spans="1:9" ht="30" x14ac:dyDescent="0.25">
      <c r="A219" s="12" t="s">
        <v>329</v>
      </c>
      <c r="B219" s="13">
        <v>45934</v>
      </c>
      <c r="C219" s="12" t="s">
        <v>26</v>
      </c>
      <c r="D219" s="12" t="s">
        <v>27</v>
      </c>
      <c r="E219" s="14">
        <v>276926869</v>
      </c>
      <c r="F219" s="12" t="s">
        <v>51</v>
      </c>
      <c r="G219" s="14">
        <v>22154150</v>
      </c>
      <c r="H219" s="14">
        <f t="shared" si="6"/>
        <v>299081019</v>
      </c>
      <c r="I219">
        <f t="shared" si="7"/>
        <v>10</v>
      </c>
    </row>
    <row r="220" spans="1:9" ht="30" x14ac:dyDescent="0.25">
      <c r="A220" s="12" t="s">
        <v>330</v>
      </c>
      <c r="B220" s="13">
        <v>45936</v>
      </c>
      <c r="C220" s="12" t="s">
        <v>26</v>
      </c>
      <c r="D220" s="12" t="s">
        <v>27</v>
      </c>
      <c r="E220" s="14">
        <v>101766427</v>
      </c>
      <c r="F220" s="12" t="s">
        <v>51</v>
      </c>
      <c r="G220" s="14">
        <v>8141314</v>
      </c>
      <c r="H220" s="14">
        <f t="shared" si="6"/>
        <v>109907741</v>
      </c>
      <c r="I220">
        <f t="shared" si="7"/>
        <v>10</v>
      </c>
    </row>
    <row r="221" spans="1:9" ht="30" x14ac:dyDescent="0.25">
      <c r="A221" s="12" t="s">
        <v>331</v>
      </c>
      <c r="B221" s="13">
        <v>45936</v>
      </c>
      <c r="C221" s="12" t="s">
        <v>26</v>
      </c>
      <c r="D221" s="12" t="s">
        <v>27</v>
      </c>
      <c r="E221" s="14">
        <v>259533700</v>
      </c>
      <c r="F221" s="12" t="s">
        <v>51</v>
      </c>
      <c r="G221" s="14">
        <v>20762696</v>
      </c>
      <c r="H221" s="14">
        <f t="shared" si="6"/>
        <v>280296396</v>
      </c>
      <c r="I221">
        <f t="shared" si="7"/>
        <v>10</v>
      </c>
    </row>
    <row r="222" spans="1:9" ht="30" x14ac:dyDescent="0.25">
      <c r="A222" s="12" t="s">
        <v>332</v>
      </c>
      <c r="B222" s="13">
        <v>45937</v>
      </c>
      <c r="C222" s="12" t="s">
        <v>26</v>
      </c>
      <c r="D222" s="12" t="s">
        <v>27</v>
      </c>
      <c r="E222" s="14">
        <v>117257918</v>
      </c>
      <c r="F222" s="12" t="s">
        <v>51</v>
      </c>
      <c r="G222" s="14">
        <v>9380633</v>
      </c>
      <c r="H222" s="14">
        <f t="shared" si="6"/>
        <v>126638551</v>
      </c>
      <c r="I222">
        <f t="shared" si="7"/>
        <v>10</v>
      </c>
    </row>
    <row r="223" spans="1:9" ht="30" x14ac:dyDescent="0.25">
      <c r="A223" s="12" t="s">
        <v>333</v>
      </c>
      <c r="B223" s="13">
        <v>45937</v>
      </c>
      <c r="C223" s="12" t="s">
        <v>26</v>
      </c>
      <c r="D223" s="12" t="s">
        <v>27</v>
      </c>
      <c r="E223" s="14">
        <v>261185797</v>
      </c>
      <c r="F223" s="12" t="s">
        <v>51</v>
      </c>
      <c r="G223" s="14">
        <v>20894864</v>
      </c>
      <c r="H223" s="14">
        <f t="shared" si="6"/>
        <v>282080661</v>
      </c>
      <c r="I223">
        <f t="shared" si="7"/>
        <v>10</v>
      </c>
    </row>
    <row r="224" spans="1:9" ht="30" x14ac:dyDescent="0.25">
      <c r="A224" s="12" t="s">
        <v>334</v>
      </c>
      <c r="B224" s="13">
        <v>45938</v>
      </c>
      <c r="C224" s="12" t="s">
        <v>26</v>
      </c>
      <c r="D224" s="12" t="s">
        <v>27</v>
      </c>
      <c r="E224" s="14">
        <v>93859600</v>
      </c>
      <c r="F224" s="12" t="s">
        <v>51</v>
      </c>
      <c r="G224" s="14">
        <v>7508768</v>
      </c>
      <c r="H224" s="14">
        <f t="shared" si="6"/>
        <v>101368368</v>
      </c>
      <c r="I224">
        <f t="shared" si="7"/>
        <v>10</v>
      </c>
    </row>
    <row r="225" spans="1:9" ht="30" x14ac:dyDescent="0.25">
      <c r="A225" s="12" t="s">
        <v>335</v>
      </c>
      <c r="B225" s="13">
        <v>45939</v>
      </c>
      <c r="C225" s="12" t="s">
        <v>26</v>
      </c>
      <c r="D225" s="12" t="s">
        <v>27</v>
      </c>
      <c r="E225" s="14">
        <v>83231995</v>
      </c>
      <c r="F225" s="12" t="s">
        <v>51</v>
      </c>
      <c r="G225" s="14">
        <v>6658560</v>
      </c>
      <c r="H225" s="14">
        <f t="shared" si="6"/>
        <v>89890555</v>
      </c>
      <c r="I225">
        <f t="shared" si="7"/>
        <v>10</v>
      </c>
    </row>
    <row r="226" spans="1:9" ht="30" x14ac:dyDescent="0.25">
      <c r="A226" s="12" t="s">
        <v>336</v>
      </c>
      <c r="B226" s="13">
        <v>45940</v>
      </c>
      <c r="C226" s="12" t="s">
        <v>26</v>
      </c>
      <c r="D226" s="12" t="s">
        <v>27</v>
      </c>
      <c r="E226" s="14">
        <v>80385129</v>
      </c>
      <c r="F226" s="12" t="s">
        <v>51</v>
      </c>
      <c r="G226" s="14">
        <v>6430810</v>
      </c>
      <c r="H226" s="14">
        <f t="shared" si="6"/>
        <v>86815939</v>
      </c>
      <c r="I226">
        <f t="shared" si="7"/>
        <v>10</v>
      </c>
    </row>
    <row r="227" spans="1:9" ht="30" x14ac:dyDescent="0.25">
      <c r="A227" s="12" t="s">
        <v>337</v>
      </c>
      <c r="B227" s="13">
        <v>45940</v>
      </c>
      <c r="C227" s="12" t="s">
        <v>26</v>
      </c>
      <c r="D227" s="12" t="s">
        <v>27</v>
      </c>
      <c r="E227" s="14">
        <v>378523852</v>
      </c>
      <c r="F227" s="12" t="s">
        <v>51</v>
      </c>
      <c r="G227" s="14">
        <v>30281908</v>
      </c>
      <c r="H227" s="14">
        <f t="shared" si="6"/>
        <v>408805760</v>
      </c>
      <c r="I227">
        <f t="shared" si="7"/>
        <v>10</v>
      </c>
    </row>
    <row r="228" spans="1:9" ht="30" x14ac:dyDescent="0.25">
      <c r="A228" s="12" t="s">
        <v>338</v>
      </c>
      <c r="B228" s="13">
        <v>45941</v>
      </c>
      <c r="C228" s="12" t="s">
        <v>26</v>
      </c>
      <c r="D228" s="12" t="s">
        <v>27</v>
      </c>
      <c r="E228" s="14">
        <v>387437989</v>
      </c>
      <c r="F228" s="12" t="s">
        <v>51</v>
      </c>
      <c r="G228" s="14">
        <v>30995039</v>
      </c>
      <c r="H228" s="14">
        <f t="shared" si="6"/>
        <v>418433028</v>
      </c>
      <c r="I228">
        <f t="shared" si="7"/>
        <v>10</v>
      </c>
    </row>
    <row r="229" spans="1:9" ht="30" x14ac:dyDescent="0.25">
      <c r="A229" s="12" t="s">
        <v>339</v>
      </c>
      <c r="B229" s="13">
        <v>45941</v>
      </c>
      <c r="C229" s="12" t="s">
        <v>26</v>
      </c>
      <c r="D229" s="12" t="s">
        <v>27</v>
      </c>
      <c r="E229" s="14">
        <v>99071879</v>
      </c>
      <c r="F229" s="12" t="s">
        <v>51</v>
      </c>
      <c r="G229" s="14">
        <v>7925750</v>
      </c>
      <c r="H229" s="14">
        <f t="shared" si="6"/>
        <v>106997629</v>
      </c>
      <c r="I229">
        <f t="shared" si="7"/>
        <v>10</v>
      </c>
    </row>
    <row r="230" spans="1:9" ht="30" x14ac:dyDescent="0.25">
      <c r="A230" s="12" t="s">
        <v>340</v>
      </c>
      <c r="B230" s="13">
        <v>45943</v>
      </c>
      <c r="C230" s="12" t="s">
        <v>26</v>
      </c>
      <c r="D230" s="12" t="s">
        <v>27</v>
      </c>
      <c r="E230" s="14">
        <v>96031654</v>
      </c>
      <c r="F230" s="12" t="s">
        <v>51</v>
      </c>
      <c r="G230" s="14">
        <v>7682532</v>
      </c>
      <c r="H230" s="14">
        <f t="shared" si="6"/>
        <v>103714186</v>
      </c>
      <c r="I230">
        <f t="shared" si="7"/>
        <v>10</v>
      </c>
    </row>
    <row r="231" spans="1:9" ht="30" x14ac:dyDescent="0.25">
      <c r="A231" s="12" t="s">
        <v>341</v>
      </c>
      <c r="B231" s="13">
        <v>45943</v>
      </c>
      <c r="C231" s="12" t="s">
        <v>26</v>
      </c>
      <c r="D231" s="12" t="s">
        <v>27</v>
      </c>
      <c r="E231" s="14">
        <v>280480080</v>
      </c>
      <c r="F231" s="12" t="s">
        <v>51</v>
      </c>
      <c r="G231" s="14">
        <v>22438406</v>
      </c>
      <c r="H231" s="14">
        <f t="shared" si="6"/>
        <v>302918486</v>
      </c>
      <c r="I231">
        <f t="shared" si="7"/>
        <v>10</v>
      </c>
    </row>
    <row r="232" spans="1:9" ht="30" x14ac:dyDescent="0.25">
      <c r="A232" s="12" t="s">
        <v>342</v>
      </c>
      <c r="B232" s="13">
        <v>45944</v>
      </c>
      <c r="C232" s="12" t="s">
        <v>26</v>
      </c>
      <c r="D232" s="12" t="s">
        <v>27</v>
      </c>
      <c r="E232" s="14">
        <v>105253604</v>
      </c>
      <c r="F232" s="12" t="s">
        <v>51</v>
      </c>
      <c r="G232" s="14">
        <v>8420288</v>
      </c>
      <c r="H232" s="14">
        <f t="shared" si="6"/>
        <v>113673892</v>
      </c>
      <c r="I232">
        <f t="shared" si="7"/>
        <v>10</v>
      </c>
    </row>
    <row r="233" spans="1:9" ht="30" x14ac:dyDescent="0.25">
      <c r="A233" s="12" t="s">
        <v>343</v>
      </c>
      <c r="B233" s="13">
        <v>45944</v>
      </c>
      <c r="C233" s="12" t="s">
        <v>26</v>
      </c>
      <c r="D233" s="12" t="s">
        <v>27</v>
      </c>
      <c r="E233" s="14">
        <v>290323494</v>
      </c>
      <c r="F233" s="12" t="s">
        <v>51</v>
      </c>
      <c r="G233" s="14">
        <v>23225880</v>
      </c>
      <c r="H233" s="14">
        <f t="shared" si="6"/>
        <v>313549374</v>
      </c>
      <c r="I233">
        <f t="shared" si="7"/>
        <v>10</v>
      </c>
    </row>
    <row r="234" spans="1:9" ht="30" x14ac:dyDescent="0.25">
      <c r="A234" s="12" t="s">
        <v>344</v>
      </c>
      <c r="B234" s="13">
        <v>45945</v>
      </c>
      <c r="C234" s="12" t="s">
        <v>26</v>
      </c>
      <c r="D234" s="12" t="s">
        <v>27</v>
      </c>
      <c r="E234" s="14">
        <v>109552210</v>
      </c>
      <c r="F234" s="12" t="s">
        <v>51</v>
      </c>
      <c r="G234" s="14">
        <v>8764177</v>
      </c>
      <c r="H234" s="14">
        <f t="shared" si="6"/>
        <v>118316387</v>
      </c>
      <c r="I234">
        <f t="shared" si="7"/>
        <v>10</v>
      </c>
    </row>
    <row r="235" spans="1:9" ht="30" x14ac:dyDescent="0.25">
      <c r="A235" s="12" t="s">
        <v>345</v>
      </c>
      <c r="B235" s="13">
        <v>45945</v>
      </c>
      <c r="C235" s="12" t="s">
        <v>26</v>
      </c>
      <c r="D235" s="12" t="s">
        <v>27</v>
      </c>
      <c r="E235" s="14">
        <v>264175172</v>
      </c>
      <c r="F235" s="12" t="s">
        <v>51</v>
      </c>
      <c r="G235" s="14">
        <v>21134014</v>
      </c>
      <c r="H235" s="14">
        <f t="shared" si="6"/>
        <v>285309186</v>
      </c>
      <c r="I235">
        <f t="shared" si="7"/>
        <v>10</v>
      </c>
    </row>
    <row r="236" spans="1:9" ht="30" x14ac:dyDescent="0.25">
      <c r="A236" s="12" t="s">
        <v>346</v>
      </c>
      <c r="B236" s="13">
        <v>45947</v>
      </c>
      <c r="C236" s="12" t="s">
        <v>26</v>
      </c>
      <c r="D236" s="12" t="s">
        <v>27</v>
      </c>
      <c r="E236" s="14">
        <v>71863364</v>
      </c>
      <c r="F236" s="12" t="s">
        <v>51</v>
      </c>
      <c r="G236" s="14">
        <v>5749069</v>
      </c>
      <c r="H236" s="14">
        <f t="shared" si="6"/>
        <v>77612433</v>
      </c>
      <c r="I236">
        <f t="shared" si="7"/>
        <v>10</v>
      </c>
    </row>
    <row r="237" spans="1:9" ht="30" x14ac:dyDescent="0.25">
      <c r="A237" s="12" t="s">
        <v>347</v>
      </c>
      <c r="B237" s="13">
        <v>45947</v>
      </c>
      <c r="C237" s="12" t="s">
        <v>26</v>
      </c>
      <c r="D237" s="12" t="s">
        <v>27</v>
      </c>
      <c r="E237" s="14">
        <v>93294173</v>
      </c>
      <c r="F237" s="12" t="s">
        <v>51</v>
      </c>
      <c r="G237" s="14">
        <v>7463534</v>
      </c>
      <c r="H237" s="14">
        <f t="shared" si="6"/>
        <v>100757707</v>
      </c>
      <c r="I237">
        <f t="shared" si="7"/>
        <v>10</v>
      </c>
    </row>
    <row r="238" spans="1:9" ht="30" x14ac:dyDescent="0.25">
      <c r="A238" s="12" t="s">
        <v>348</v>
      </c>
      <c r="B238" s="13">
        <v>45947</v>
      </c>
      <c r="C238" s="12" t="s">
        <v>26</v>
      </c>
      <c r="D238" s="12" t="s">
        <v>27</v>
      </c>
      <c r="E238" s="14">
        <v>252912884</v>
      </c>
      <c r="F238" s="12" t="s">
        <v>51</v>
      </c>
      <c r="G238" s="14">
        <v>20233031</v>
      </c>
      <c r="H238" s="14">
        <f t="shared" si="6"/>
        <v>273145915</v>
      </c>
      <c r="I238">
        <f t="shared" si="7"/>
        <v>10</v>
      </c>
    </row>
    <row r="239" spans="1:9" ht="30" x14ac:dyDescent="0.25">
      <c r="A239" s="12" t="s">
        <v>349</v>
      </c>
      <c r="B239" s="13">
        <v>45948</v>
      </c>
      <c r="C239" s="12" t="s">
        <v>26</v>
      </c>
      <c r="D239" s="12" t="s">
        <v>27</v>
      </c>
      <c r="E239" s="14">
        <v>96165442</v>
      </c>
      <c r="F239" s="12" t="s">
        <v>51</v>
      </c>
      <c r="G239" s="14">
        <v>7693235</v>
      </c>
      <c r="H239" s="14">
        <f t="shared" si="6"/>
        <v>103858677</v>
      </c>
      <c r="I239">
        <f t="shared" si="7"/>
        <v>10</v>
      </c>
    </row>
    <row r="240" spans="1:9" ht="30" x14ac:dyDescent="0.25">
      <c r="A240" s="12" t="s">
        <v>350</v>
      </c>
      <c r="B240" s="13">
        <v>45948</v>
      </c>
      <c r="C240" s="12" t="s">
        <v>26</v>
      </c>
      <c r="D240" s="12" t="s">
        <v>27</v>
      </c>
      <c r="E240" s="14">
        <v>378807886</v>
      </c>
      <c r="F240" s="12" t="s">
        <v>51</v>
      </c>
      <c r="G240" s="14">
        <v>30304631</v>
      </c>
      <c r="H240" s="14">
        <f t="shared" si="6"/>
        <v>409112517</v>
      </c>
      <c r="I240">
        <f t="shared" si="7"/>
        <v>10</v>
      </c>
    </row>
    <row r="241" spans="1:9" ht="30" x14ac:dyDescent="0.25">
      <c r="A241" s="12" t="s">
        <v>351</v>
      </c>
      <c r="B241" s="13">
        <v>45950</v>
      </c>
      <c r="C241" s="12" t="s">
        <v>26</v>
      </c>
      <c r="D241" s="12" t="s">
        <v>27</v>
      </c>
      <c r="E241" s="14">
        <v>98075662</v>
      </c>
      <c r="F241" s="12" t="s">
        <v>51</v>
      </c>
      <c r="G241" s="14">
        <v>7846053</v>
      </c>
      <c r="H241" s="14">
        <f t="shared" si="6"/>
        <v>105921715</v>
      </c>
      <c r="I241">
        <f t="shared" si="7"/>
        <v>10</v>
      </c>
    </row>
    <row r="242" spans="1:9" ht="30" x14ac:dyDescent="0.25">
      <c r="A242" s="12" t="s">
        <v>352</v>
      </c>
      <c r="B242" s="13">
        <v>45950</v>
      </c>
      <c r="C242" s="12" t="s">
        <v>26</v>
      </c>
      <c r="D242" s="12" t="s">
        <v>27</v>
      </c>
      <c r="E242" s="14">
        <v>283831364</v>
      </c>
      <c r="F242" s="12" t="s">
        <v>51</v>
      </c>
      <c r="G242" s="14">
        <v>22706509</v>
      </c>
      <c r="H242" s="14">
        <f t="shared" si="6"/>
        <v>306537873</v>
      </c>
      <c r="I242">
        <f t="shared" si="7"/>
        <v>10</v>
      </c>
    </row>
    <row r="243" spans="1:9" ht="30" x14ac:dyDescent="0.25">
      <c r="A243" s="12" t="s">
        <v>353</v>
      </c>
      <c r="B243" s="13">
        <v>45951</v>
      </c>
      <c r="C243" s="12" t="s">
        <v>26</v>
      </c>
      <c r="D243" s="12" t="s">
        <v>27</v>
      </c>
      <c r="E243" s="14">
        <v>110581952</v>
      </c>
      <c r="F243" s="12" t="s">
        <v>51</v>
      </c>
      <c r="G243" s="14">
        <v>8846556</v>
      </c>
      <c r="H243" s="14">
        <f t="shared" si="6"/>
        <v>119428508</v>
      </c>
      <c r="I243">
        <f t="shared" si="7"/>
        <v>10</v>
      </c>
    </row>
    <row r="244" spans="1:9" ht="30" x14ac:dyDescent="0.25">
      <c r="A244" s="12" t="s">
        <v>354</v>
      </c>
      <c r="B244" s="13">
        <v>45951</v>
      </c>
      <c r="C244" s="12" t="s">
        <v>26</v>
      </c>
      <c r="D244" s="12" t="s">
        <v>27</v>
      </c>
      <c r="E244" s="14">
        <v>269388322</v>
      </c>
      <c r="F244" s="12" t="s">
        <v>51</v>
      </c>
      <c r="G244" s="14">
        <v>21551066</v>
      </c>
      <c r="H244" s="14">
        <f t="shared" si="6"/>
        <v>290939388</v>
      </c>
      <c r="I244">
        <f t="shared" si="7"/>
        <v>10</v>
      </c>
    </row>
    <row r="245" spans="1:9" ht="30" x14ac:dyDescent="0.25">
      <c r="A245" s="12" t="s">
        <v>355</v>
      </c>
      <c r="B245" s="13">
        <v>45952</v>
      </c>
      <c r="C245" s="12" t="s">
        <v>26</v>
      </c>
      <c r="D245" s="12" t="s">
        <v>27</v>
      </c>
      <c r="E245" s="14">
        <v>115334447</v>
      </c>
      <c r="F245" s="12" t="s">
        <v>51</v>
      </c>
      <c r="G245" s="14">
        <v>9226756</v>
      </c>
      <c r="H245" s="14">
        <f t="shared" si="6"/>
        <v>124561203</v>
      </c>
      <c r="I245">
        <f t="shared" si="7"/>
        <v>10</v>
      </c>
    </row>
    <row r="246" spans="1:9" ht="30" x14ac:dyDescent="0.25">
      <c r="A246" s="12" t="s">
        <v>356</v>
      </c>
      <c r="B246" s="13">
        <v>45952</v>
      </c>
      <c r="C246" s="12" t="s">
        <v>26</v>
      </c>
      <c r="D246" s="12" t="s">
        <v>27</v>
      </c>
      <c r="E246" s="14">
        <v>264543801</v>
      </c>
      <c r="F246" s="12" t="s">
        <v>51</v>
      </c>
      <c r="G246" s="14">
        <v>21163504</v>
      </c>
      <c r="H246" s="14">
        <f t="shared" si="6"/>
        <v>285707305</v>
      </c>
      <c r="I246">
        <f t="shared" si="7"/>
        <v>10</v>
      </c>
    </row>
    <row r="247" spans="1:9" ht="30" x14ac:dyDescent="0.25">
      <c r="A247" s="12" t="s">
        <v>357</v>
      </c>
      <c r="B247" s="13">
        <v>45953</v>
      </c>
      <c r="C247" s="12" t="s">
        <v>26</v>
      </c>
      <c r="D247" s="12" t="s">
        <v>27</v>
      </c>
      <c r="E247" s="14">
        <v>74586619</v>
      </c>
      <c r="F247" s="12" t="s">
        <v>51</v>
      </c>
      <c r="G247" s="14">
        <v>5966930</v>
      </c>
      <c r="H247" s="14">
        <f t="shared" si="6"/>
        <v>80553549</v>
      </c>
      <c r="I247">
        <f t="shared" si="7"/>
        <v>10</v>
      </c>
    </row>
    <row r="248" spans="1:9" ht="30" x14ac:dyDescent="0.25">
      <c r="A248" s="12" t="s">
        <v>358</v>
      </c>
      <c r="B248" s="13">
        <v>45954</v>
      </c>
      <c r="C248" s="12" t="s">
        <v>26</v>
      </c>
      <c r="D248" s="12" t="s">
        <v>27</v>
      </c>
      <c r="E248" s="14">
        <v>95571766</v>
      </c>
      <c r="F248" s="12" t="s">
        <v>51</v>
      </c>
      <c r="G248" s="14">
        <v>7645741</v>
      </c>
      <c r="H248" s="14">
        <f t="shared" si="6"/>
        <v>103217507</v>
      </c>
      <c r="I248">
        <f t="shared" si="7"/>
        <v>10</v>
      </c>
    </row>
    <row r="249" spans="1:9" ht="30" x14ac:dyDescent="0.25">
      <c r="A249" s="12" t="s">
        <v>359</v>
      </c>
      <c r="B249" s="13">
        <v>45954</v>
      </c>
      <c r="C249" s="12" t="s">
        <v>26</v>
      </c>
      <c r="D249" s="12" t="s">
        <v>27</v>
      </c>
      <c r="E249" s="14">
        <v>277223646</v>
      </c>
      <c r="F249" s="12" t="s">
        <v>51</v>
      </c>
      <c r="G249" s="14">
        <v>22177892</v>
      </c>
      <c r="H249" s="14">
        <f t="shared" si="6"/>
        <v>299401538</v>
      </c>
      <c r="I249">
        <f t="shared" si="7"/>
        <v>10</v>
      </c>
    </row>
    <row r="250" spans="1:9" ht="30" x14ac:dyDescent="0.25">
      <c r="A250" s="12" t="s">
        <v>360</v>
      </c>
      <c r="B250" s="13">
        <v>45955</v>
      </c>
      <c r="C250" s="12" t="s">
        <v>26</v>
      </c>
      <c r="D250" s="12" t="s">
        <v>27</v>
      </c>
      <c r="E250" s="14">
        <v>78573332</v>
      </c>
      <c r="F250" s="12" t="s">
        <v>51</v>
      </c>
      <c r="G250" s="14">
        <v>6285867</v>
      </c>
      <c r="H250" s="14">
        <f t="shared" si="6"/>
        <v>84859199</v>
      </c>
      <c r="I250">
        <f t="shared" si="7"/>
        <v>10</v>
      </c>
    </row>
    <row r="251" spans="1:9" ht="30" x14ac:dyDescent="0.25">
      <c r="A251" s="12" t="s">
        <v>361</v>
      </c>
      <c r="B251" s="13">
        <v>45955</v>
      </c>
      <c r="C251" s="12" t="s">
        <v>26</v>
      </c>
      <c r="D251" s="12" t="s">
        <v>27</v>
      </c>
      <c r="E251" s="14">
        <v>118186398</v>
      </c>
      <c r="F251" s="12" t="s">
        <v>51</v>
      </c>
      <c r="G251" s="14">
        <v>9454912</v>
      </c>
      <c r="H251" s="14">
        <f t="shared" si="6"/>
        <v>127641310</v>
      </c>
      <c r="I251">
        <f t="shared" si="7"/>
        <v>10</v>
      </c>
    </row>
    <row r="252" spans="1:9" ht="30" x14ac:dyDescent="0.25">
      <c r="A252" s="12" t="s">
        <v>362</v>
      </c>
      <c r="B252" s="13">
        <v>45957</v>
      </c>
      <c r="C252" s="12" t="s">
        <v>26</v>
      </c>
      <c r="D252" s="12" t="s">
        <v>27</v>
      </c>
      <c r="E252" s="14">
        <v>98253172</v>
      </c>
      <c r="F252" s="12" t="s">
        <v>51</v>
      </c>
      <c r="G252" s="14">
        <v>7860254</v>
      </c>
      <c r="H252" s="14">
        <f t="shared" si="6"/>
        <v>106113426</v>
      </c>
      <c r="I252">
        <f t="shared" si="7"/>
        <v>10</v>
      </c>
    </row>
    <row r="253" spans="1:9" ht="30" x14ac:dyDescent="0.25">
      <c r="A253" s="12" t="s">
        <v>363</v>
      </c>
      <c r="B253" s="13">
        <v>45957</v>
      </c>
      <c r="C253" s="12" t="s">
        <v>26</v>
      </c>
      <c r="D253" s="12" t="s">
        <v>27</v>
      </c>
      <c r="E253" s="14">
        <v>238397104</v>
      </c>
      <c r="F253" s="12" t="s">
        <v>51</v>
      </c>
      <c r="G253" s="14">
        <v>19071768</v>
      </c>
      <c r="H253" s="14">
        <f t="shared" si="6"/>
        <v>257468872</v>
      </c>
      <c r="I253">
        <f t="shared" si="7"/>
        <v>10</v>
      </c>
    </row>
    <row r="254" spans="1:9" ht="30" x14ac:dyDescent="0.25">
      <c r="A254" s="12" t="s">
        <v>364</v>
      </c>
      <c r="B254" s="13">
        <v>45958</v>
      </c>
      <c r="C254" s="12" t="s">
        <v>26</v>
      </c>
      <c r="D254" s="12" t="s">
        <v>27</v>
      </c>
      <c r="E254" s="14">
        <v>88211663</v>
      </c>
      <c r="F254" s="12" t="s">
        <v>51</v>
      </c>
      <c r="G254" s="14">
        <v>7056933</v>
      </c>
      <c r="H254" s="14">
        <f t="shared" si="6"/>
        <v>95268596</v>
      </c>
      <c r="I254">
        <f t="shared" si="7"/>
        <v>10</v>
      </c>
    </row>
    <row r="255" spans="1:9" ht="30" x14ac:dyDescent="0.25">
      <c r="A255" s="12" t="s">
        <v>365</v>
      </c>
      <c r="B255" s="13">
        <v>45958</v>
      </c>
      <c r="C255" s="12" t="s">
        <v>26</v>
      </c>
      <c r="D255" s="12" t="s">
        <v>27</v>
      </c>
      <c r="E255" s="14">
        <v>255288508</v>
      </c>
      <c r="F255" s="12" t="s">
        <v>51</v>
      </c>
      <c r="G255" s="14">
        <v>20423081</v>
      </c>
      <c r="H255" s="14">
        <f t="shared" si="6"/>
        <v>275711589</v>
      </c>
      <c r="I255">
        <f t="shared" si="7"/>
        <v>10</v>
      </c>
    </row>
    <row r="256" spans="1:9" ht="30" x14ac:dyDescent="0.25">
      <c r="A256" s="12" t="s">
        <v>366</v>
      </c>
      <c r="B256" s="13">
        <v>45959</v>
      </c>
      <c r="C256" s="12" t="s">
        <v>26</v>
      </c>
      <c r="D256" s="12" t="s">
        <v>27</v>
      </c>
      <c r="E256" s="14">
        <v>93820383</v>
      </c>
      <c r="F256" s="12" t="s">
        <v>51</v>
      </c>
      <c r="G256" s="14">
        <v>7505631</v>
      </c>
      <c r="H256" s="14">
        <f t="shared" si="6"/>
        <v>101326014</v>
      </c>
      <c r="I256">
        <f t="shared" si="7"/>
        <v>10</v>
      </c>
    </row>
    <row r="257" spans="1:9" ht="30" x14ac:dyDescent="0.25">
      <c r="A257" s="12" t="s">
        <v>367</v>
      </c>
      <c r="B257" s="13">
        <v>45959</v>
      </c>
      <c r="C257" s="12" t="s">
        <v>26</v>
      </c>
      <c r="D257" s="12" t="s">
        <v>27</v>
      </c>
      <c r="E257" s="14">
        <v>231127017</v>
      </c>
      <c r="F257" s="12" t="s">
        <v>51</v>
      </c>
      <c r="G257" s="14">
        <v>18490161</v>
      </c>
      <c r="H257" s="14">
        <f t="shared" si="6"/>
        <v>249617178</v>
      </c>
      <c r="I257">
        <f t="shared" si="7"/>
        <v>10</v>
      </c>
    </row>
    <row r="258" spans="1:9" ht="30" x14ac:dyDescent="0.25">
      <c r="A258" s="12" t="s">
        <v>368</v>
      </c>
      <c r="B258" s="13">
        <v>45960</v>
      </c>
      <c r="C258" s="12" t="s">
        <v>26</v>
      </c>
      <c r="D258" s="12" t="s">
        <v>27</v>
      </c>
      <c r="E258" s="14">
        <v>91074551</v>
      </c>
      <c r="F258" s="12" t="s">
        <v>51</v>
      </c>
      <c r="G258" s="14">
        <v>7285964</v>
      </c>
      <c r="H258" s="14">
        <f t="shared" si="6"/>
        <v>98360515</v>
      </c>
      <c r="I258">
        <f t="shared" si="7"/>
        <v>10</v>
      </c>
    </row>
    <row r="259" spans="1:9" ht="30" x14ac:dyDescent="0.25">
      <c r="A259" s="12" t="s">
        <v>369</v>
      </c>
      <c r="B259" s="13">
        <v>45961</v>
      </c>
      <c r="C259" s="12" t="s">
        <v>26</v>
      </c>
      <c r="D259" s="12" t="s">
        <v>27</v>
      </c>
      <c r="E259" s="14">
        <v>262777404</v>
      </c>
      <c r="F259" s="12" t="s">
        <v>51</v>
      </c>
      <c r="G259" s="14">
        <v>21022192</v>
      </c>
      <c r="H259" s="14">
        <f t="shared" si="6"/>
        <v>283799596</v>
      </c>
      <c r="I259">
        <f t="shared" si="7"/>
        <v>10</v>
      </c>
    </row>
    <row r="260" spans="1:9" ht="30" x14ac:dyDescent="0.25">
      <c r="A260" s="12" t="s">
        <v>370</v>
      </c>
      <c r="B260" s="13">
        <v>45961</v>
      </c>
      <c r="C260" s="12" t="s">
        <v>26</v>
      </c>
      <c r="D260" s="12" t="s">
        <v>27</v>
      </c>
      <c r="E260" s="14">
        <v>103591969</v>
      </c>
      <c r="F260" s="12" t="s">
        <v>51</v>
      </c>
      <c r="G260" s="14">
        <v>8287358</v>
      </c>
      <c r="H260" s="14">
        <f t="shared" si="6"/>
        <v>111879327</v>
      </c>
      <c r="I260">
        <f t="shared" si="7"/>
        <v>10</v>
      </c>
    </row>
    <row r="261" spans="1:9" ht="30" x14ac:dyDescent="0.25">
      <c r="A261" s="12" t="s">
        <v>371</v>
      </c>
      <c r="B261" s="13">
        <v>45962</v>
      </c>
      <c r="C261" s="12" t="s">
        <v>26</v>
      </c>
      <c r="D261" s="12" t="s">
        <v>27</v>
      </c>
      <c r="E261" s="14">
        <v>74022748</v>
      </c>
      <c r="F261" s="12" t="s">
        <v>51</v>
      </c>
      <c r="G261" s="14">
        <v>5921820</v>
      </c>
      <c r="H261" s="14">
        <f t="shared" si="6"/>
        <v>79944568</v>
      </c>
      <c r="I261">
        <f t="shared" si="7"/>
        <v>11</v>
      </c>
    </row>
    <row r="262" spans="1:9" ht="30" x14ac:dyDescent="0.25">
      <c r="A262" s="12" t="s">
        <v>372</v>
      </c>
      <c r="B262" s="13">
        <v>45962</v>
      </c>
      <c r="C262" s="12" t="s">
        <v>26</v>
      </c>
      <c r="D262" s="12" t="s">
        <v>27</v>
      </c>
      <c r="E262" s="14">
        <v>271844668</v>
      </c>
      <c r="F262" s="12" t="s">
        <v>51</v>
      </c>
      <c r="G262" s="14">
        <v>21747573</v>
      </c>
      <c r="H262" s="14">
        <f t="shared" ref="H262:H325" si="8">+G262+E262</f>
        <v>293592241</v>
      </c>
      <c r="I262">
        <f t="shared" ref="I262:I325" si="9">+MONTH(B262)</f>
        <v>11</v>
      </c>
    </row>
    <row r="263" spans="1:9" ht="30" x14ac:dyDescent="0.25">
      <c r="A263" s="12" t="s">
        <v>373</v>
      </c>
      <c r="B263" s="13">
        <v>45964</v>
      </c>
      <c r="C263" s="12" t="s">
        <v>26</v>
      </c>
      <c r="D263" s="12" t="s">
        <v>27</v>
      </c>
      <c r="E263" s="14">
        <v>101530874</v>
      </c>
      <c r="F263" s="12" t="s">
        <v>51</v>
      </c>
      <c r="G263" s="14">
        <v>8122470</v>
      </c>
      <c r="H263" s="14">
        <f t="shared" si="8"/>
        <v>109653344</v>
      </c>
      <c r="I263">
        <f t="shared" si="9"/>
        <v>11</v>
      </c>
    </row>
    <row r="264" spans="1:9" ht="30" x14ac:dyDescent="0.25">
      <c r="A264" s="12" t="s">
        <v>374</v>
      </c>
      <c r="B264" s="13">
        <v>45964</v>
      </c>
      <c r="C264" s="12" t="s">
        <v>26</v>
      </c>
      <c r="D264" s="12" t="s">
        <v>27</v>
      </c>
      <c r="E264" s="14">
        <v>225068592</v>
      </c>
      <c r="F264" s="12" t="s">
        <v>51</v>
      </c>
      <c r="G264" s="14">
        <v>18005487</v>
      </c>
      <c r="H264" s="14">
        <f t="shared" si="8"/>
        <v>243074079</v>
      </c>
      <c r="I264">
        <f t="shared" si="9"/>
        <v>11</v>
      </c>
    </row>
    <row r="265" spans="1:9" ht="30" x14ac:dyDescent="0.25">
      <c r="A265" s="12" t="s">
        <v>375</v>
      </c>
      <c r="B265" s="13">
        <v>45965</v>
      </c>
      <c r="C265" s="12" t="s">
        <v>26</v>
      </c>
      <c r="D265" s="12" t="s">
        <v>27</v>
      </c>
      <c r="E265" s="14">
        <v>93306552</v>
      </c>
      <c r="F265" s="12" t="s">
        <v>51</v>
      </c>
      <c r="G265" s="14">
        <v>7464524</v>
      </c>
      <c r="H265" s="14">
        <f t="shared" si="8"/>
        <v>100771076</v>
      </c>
      <c r="I265">
        <f t="shared" si="9"/>
        <v>11</v>
      </c>
    </row>
    <row r="266" spans="1:9" ht="30" x14ac:dyDescent="0.25">
      <c r="A266" s="12" t="s">
        <v>376</v>
      </c>
      <c r="B266" s="13">
        <v>45965</v>
      </c>
      <c r="C266" s="12" t="s">
        <v>26</v>
      </c>
      <c r="D266" s="12" t="s">
        <v>27</v>
      </c>
      <c r="E266" s="14">
        <v>230616407</v>
      </c>
      <c r="F266" s="12" t="s">
        <v>51</v>
      </c>
      <c r="G266" s="14">
        <v>18449313</v>
      </c>
      <c r="H266" s="14">
        <f t="shared" si="8"/>
        <v>249065720</v>
      </c>
      <c r="I266">
        <f t="shared" si="9"/>
        <v>11</v>
      </c>
    </row>
    <row r="267" spans="1:9" ht="30" x14ac:dyDescent="0.25">
      <c r="A267" s="12" t="s">
        <v>377</v>
      </c>
      <c r="B267" s="13">
        <v>45966</v>
      </c>
      <c r="C267" s="12" t="s">
        <v>26</v>
      </c>
      <c r="D267" s="12" t="s">
        <v>27</v>
      </c>
      <c r="E267" s="14">
        <v>88307564</v>
      </c>
      <c r="F267" s="12" t="s">
        <v>51</v>
      </c>
      <c r="G267" s="14">
        <v>7064605</v>
      </c>
      <c r="H267" s="14">
        <f t="shared" si="8"/>
        <v>95372169</v>
      </c>
      <c r="I267">
        <f t="shared" si="9"/>
        <v>11</v>
      </c>
    </row>
    <row r="268" spans="1:9" ht="30" x14ac:dyDescent="0.25">
      <c r="A268" s="12" t="s">
        <v>378</v>
      </c>
      <c r="B268" s="13">
        <v>45966</v>
      </c>
      <c r="C268" s="12" t="s">
        <v>26</v>
      </c>
      <c r="D268" s="12" t="s">
        <v>27</v>
      </c>
      <c r="E268" s="14">
        <v>210313576</v>
      </c>
      <c r="F268" s="12" t="s">
        <v>51</v>
      </c>
      <c r="G268" s="14">
        <v>16825086</v>
      </c>
      <c r="H268" s="14">
        <f t="shared" si="8"/>
        <v>227138662</v>
      </c>
      <c r="I268">
        <f t="shared" si="9"/>
        <v>11</v>
      </c>
    </row>
    <row r="269" spans="1:9" ht="30" x14ac:dyDescent="0.25">
      <c r="A269" s="12" t="s">
        <v>379</v>
      </c>
      <c r="B269" s="13">
        <v>45967</v>
      </c>
      <c r="C269" s="12" t="s">
        <v>26</v>
      </c>
      <c r="D269" s="12" t="s">
        <v>27</v>
      </c>
      <c r="E269" s="14">
        <v>89378144</v>
      </c>
      <c r="F269" s="12" t="s">
        <v>51</v>
      </c>
      <c r="G269" s="14">
        <v>7150252</v>
      </c>
      <c r="H269" s="14">
        <f t="shared" si="8"/>
        <v>96528396</v>
      </c>
      <c r="I269">
        <f t="shared" si="9"/>
        <v>11</v>
      </c>
    </row>
    <row r="270" spans="1:9" ht="30" x14ac:dyDescent="0.25">
      <c r="A270" s="12" t="s">
        <v>380</v>
      </c>
      <c r="B270" s="13">
        <v>45968</v>
      </c>
      <c r="C270" s="12" t="s">
        <v>26</v>
      </c>
      <c r="D270" s="12" t="s">
        <v>27</v>
      </c>
      <c r="E270" s="14">
        <v>114719492</v>
      </c>
      <c r="F270" s="12" t="s">
        <v>51</v>
      </c>
      <c r="G270" s="14">
        <v>9177559</v>
      </c>
      <c r="H270" s="14">
        <f t="shared" si="8"/>
        <v>123897051</v>
      </c>
      <c r="I270">
        <f t="shared" si="9"/>
        <v>11</v>
      </c>
    </row>
    <row r="271" spans="1:9" ht="30" x14ac:dyDescent="0.25">
      <c r="A271" s="12" t="s">
        <v>381</v>
      </c>
      <c r="B271" s="13">
        <v>45968</v>
      </c>
      <c r="C271" s="12" t="s">
        <v>26</v>
      </c>
      <c r="D271" s="12" t="s">
        <v>27</v>
      </c>
      <c r="E271" s="14">
        <v>219036573</v>
      </c>
      <c r="F271" s="12" t="s">
        <v>51</v>
      </c>
      <c r="G271" s="14">
        <v>17522926</v>
      </c>
      <c r="H271" s="14">
        <f t="shared" si="8"/>
        <v>236559499</v>
      </c>
      <c r="I271">
        <f t="shared" si="9"/>
        <v>11</v>
      </c>
    </row>
    <row r="272" spans="1:9" ht="30" x14ac:dyDescent="0.25">
      <c r="A272" s="12" t="s">
        <v>382</v>
      </c>
      <c r="B272" s="13">
        <v>45969</v>
      </c>
      <c r="C272" s="12" t="s">
        <v>26</v>
      </c>
      <c r="D272" s="12" t="s">
        <v>27</v>
      </c>
      <c r="E272" s="14">
        <v>108258064</v>
      </c>
      <c r="F272" s="12" t="s">
        <v>51</v>
      </c>
      <c r="G272" s="14">
        <v>8660645</v>
      </c>
      <c r="H272" s="14">
        <f t="shared" si="8"/>
        <v>116918709</v>
      </c>
      <c r="I272">
        <f t="shared" si="9"/>
        <v>11</v>
      </c>
    </row>
    <row r="273" spans="1:9" ht="30" x14ac:dyDescent="0.25">
      <c r="A273" s="12" t="s">
        <v>383</v>
      </c>
      <c r="B273" s="13">
        <v>45969</v>
      </c>
      <c r="C273" s="12" t="s">
        <v>26</v>
      </c>
      <c r="D273" s="12" t="s">
        <v>27</v>
      </c>
      <c r="E273" s="14">
        <v>227633682</v>
      </c>
      <c r="F273" s="12" t="s">
        <v>51</v>
      </c>
      <c r="G273" s="14">
        <v>18210695</v>
      </c>
      <c r="H273" s="14">
        <f t="shared" si="8"/>
        <v>245844377</v>
      </c>
      <c r="I273">
        <f t="shared" si="9"/>
        <v>11</v>
      </c>
    </row>
    <row r="274" spans="1:9" ht="30" x14ac:dyDescent="0.25">
      <c r="A274" s="12" t="s">
        <v>384</v>
      </c>
      <c r="B274" s="13">
        <v>45971</v>
      </c>
      <c r="C274" s="12" t="s">
        <v>26</v>
      </c>
      <c r="D274" s="12" t="s">
        <v>27</v>
      </c>
      <c r="E274" s="14">
        <v>106014630</v>
      </c>
      <c r="F274" s="12" t="s">
        <v>51</v>
      </c>
      <c r="G274" s="14">
        <v>8481170</v>
      </c>
      <c r="H274" s="14">
        <f t="shared" si="8"/>
        <v>114495800</v>
      </c>
      <c r="I274">
        <f t="shared" si="9"/>
        <v>11</v>
      </c>
    </row>
    <row r="275" spans="1:9" ht="30" x14ac:dyDescent="0.25">
      <c r="A275" s="12" t="s">
        <v>385</v>
      </c>
      <c r="B275" s="13">
        <v>45971</v>
      </c>
      <c r="C275" s="12" t="s">
        <v>26</v>
      </c>
      <c r="D275" s="12" t="s">
        <v>27</v>
      </c>
      <c r="E275" s="14">
        <v>217953830</v>
      </c>
      <c r="F275" s="12" t="s">
        <v>51</v>
      </c>
      <c r="G275" s="14">
        <v>17436306</v>
      </c>
      <c r="H275" s="14">
        <f t="shared" si="8"/>
        <v>235390136</v>
      </c>
      <c r="I275">
        <f t="shared" si="9"/>
        <v>11</v>
      </c>
    </row>
    <row r="276" spans="1:9" ht="30" x14ac:dyDescent="0.25">
      <c r="A276" s="12" t="s">
        <v>386</v>
      </c>
      <c r="B276" s="13">
        <v>45972</v>
      </c>
      <c r="C276" s="12" t="s">
        <v>26</v>
      </c>
      <c r="D276" s="12" t="s">
        <v>27</v>
      </c>
      <c r="E276" s="14">
        <v>85247712</v>
      </c>
      <c r="F276" s="12" t="s">
        <v>51</v>
      </c>
      <c r="G276" s="14">
        <v>6819817</v>
      </c>
      <c r="H276" s="14">
        <f t="shared" si="8"/>
        <v>92067529</v>
      </c>
      <c r="I276">
        <f t="shared" si="9"/>
        <v>11</v>
      </c>
    </row>
    <row r="277" spans="1:9" ht="30" x14ac:dyDescent="0.25">
      <c r="A277" s="12" t="s">
        <v>387</v>
      </c>
      <c r="B277" s="13">
        <v>45972</v>
      </c>
      <c r="C277" s="12" t="s">
        <v>26</v>
      </c>
      <c r="D277" s="12" t="s">
        <v>27</v>
      </c>
      <c r="E277" s="14">
        <v>219102433</v>
      </c>
      <c r="F277" s="12" t="s">
        <v>51</v>
      </c>
      <c r="G277" s="14">
        <v>17528195</v>
      </c>
      <c r="H277" s="14">
        <f t="shared" si="8"/>
        <v>236630628</v>
      </c>
      <c r="I277">
        <f t="shared" si="9"/>
        <v>11</v>
      </c>
    </row>
    <row r="278" spans="1:9" ht="30" x14ac:dyDescent="0.25">
      <c r="A278" s="12" t="s">
        <v>388</v>
      </c>
      <c r="B278" s="13">
        <v>45973</v>
      </c>
      <c r="C278" s="12" t="s">
        <v>26</v>
      </c>
      <c r="D278" s="12" t="s">
        <v>27</v>
      </c>
      <c r="E278" s="14">
        <v>104023568</v>
      </c>
      <c r="F278" s="12" t="s">
        <v>51</v>
      </c>
      <c r="G278" s="14">
        <v>8321885</v>
      </c>
      <c r="H278" s="14">
        <f t="shared" si="8"/>
        <v>112345453</v>
      </c>
      <c r="I278">
        <f t="shared" si="9"/>
        <v>11</v>
      </c>
    </row>
    <row r="279" spans="1:9" ht="30" x14ac:dyDescent="0.25">
      <c r="A279" s="12" t="s">
        <v>389</v>
      </c>
      <c r="B279" s="13">
        <v>45974</v>
      </c>
      <c r="C279" s="12" t="s">
        <v>26</v>
      </c>
      <c r="D279" s="12" t="s">
        <v>27</v>
      </c>
      <c r="E279" s="14">
        <v>108525502</v>
      </c>
      <c r="F279" s="12" t="s">
        <v>51</v>
      </c>
      <c r="G279" s="14">
        <v>8682040</v>
      </c>
      <c r="H279" s="14">
        <f t="shared" si="8"/>
        <v>117207542</v>
      </c>
      <c r="I279">
        <f t="shared" si="9"/>
        <v>11</v>
      </c>
    </row>
    <row r="280" spans="1:9" ht="30" x14ac:dyDescent="0.25">
      <c r="A280" s="12" t="s">
        <v>390</v>
      </c>
      <c r="B280" s="13">
        <v>45975</v>
      </c>
      <c r="C280" s="12" t="s">
        <v>26</v>
      </c>
      <c r="D280" s="12" t="s">
        <v>27</v>
      </c>
      <c r="E280" s="14">
        <v>111127213</v>
      </c>
      <c r="F280" s="12" t="s">
        <v>51</v>
      </c>
      <c r="G280" s="14">
        <v>8890177</v>
      </c>
      <c r="H280" s="14">
        <f t="shared" si="8"/>
        <v>120017390</v>
      </c>
      <c r="I280">
        <f t="shared" si="9"/>
        <v>11</v>
      </c>
    </row>
    <row r="281" spans="1:9" ht="30" x14ac:dyDescent="0.25">
      <c r="A281" s="12" t="s">
        <v>391</v>
      </c>
      <c r="B281" s="13">
        <v>45975</v>
      </c>
      <c r="C281" s="12" t="s">
        <v>26</v>
      </c>
      <c r="D281" s="12" t="s">
        <v>27</v>
      </c>
      <c r="E281" s="14">
        <v>238612522</v>
      </c>
      <c r="F281" s="12" t="s">
        <v>51</v>
      </c>
      <c r="G281" s="14">
        <v>19089002</v>
      </c>
      <c r="H281" s="14">
        <f t="shared" si="8"/>
        <v>257701524</v>
      </c>
      <c r="I281">
        <f t="shared" si="9"/>
        <v>11</v>
      </c>
    </row>
    <row r="282" spans="1:9" ht="30" x14ac:dyDescent="0.25">
      <c r="A282" s="12" t="s">
        <v>392</v>
      </c>
      <c r="B282" s="13">
        <v>45976</v>
      </c>
      <c r="C282" s="12" t="s">
        <v>26</v>
      </c>
      <c r="D282" s="12" t="s">
        <v>27</v>
      </c>
      <c r="E282" s="14">
        <v>96887300</v>
      </c>
      <c r="F282" s="12" t="s">
        <v>51</v>
      </c>
      <c r="G282" s="14">
        <v>7750984</v>
      </c>
      <c r="H282" s="14">
        <f t="shared" si="8"/>
        <v>104638284</v>
      </c>
      <c r="I282">
        <f t="shared" si="9"/>
        <v>11</v>
      </c>
    </row>
    <row r="283" spans="1:9" ht="30" x14ac:dyDescent="0.25">
      <c r="A283" s="12" t="s">
        <v>393</v>
      </c>
      <c r="B283" s="13">
        <v>45976</v>
      </c>
      <c r="C283" s="12" t="s">
        <v>26</v>
      </c>
      <c r="D283" s="12" t="s">
        <v>27</v>
      </c>
      <c r="E283" s="14">
        <v>247597068</v>
      </c>
      <c r="F283" s="12" t="s">
        <v>51</v>
      </c>
      <c r="G283" s="14">
        <v>19807765</v>
      </c>
      <c r="H283" s="14">
        <f t="shared" si="8"/>
        <v>267404833</v>
      </c>
      <c r="I283">
        <f t="shared" si="9"/>
        <v>11</v>
      </c>
    </row>
    <row r="284" spans="1:9" ht="30" x14ac:dyDescent="0.25">
      <c r="A284" s="12" t="s">
        <v>394</v>
      </c>
      <c r="B284" s="13">
        <v>45978</v>
      </c>
      <c r="C284" s="12" t="s">
        <v>26</v>
      </c>
      <c r="D284" s="12" t="s">
        <v>27</v>
      </c>
      <c r="E284" s="14">
        <v>53167280</v>
      </c>
      <c r="F284" s="12" t="s">
        <v>51</v>
      </c>
      <c r="G284" s="14">
        <v>4253382</v>
      </c>
      <c r="H284" s="14">
        <f t="shared" si="8"/>
        <v>57420662</v>
      </c>
      <c r="I284">
        <f t="shared" si="9"/>
        <v>11</v>
      </c>
    </row>
    <row r="285" spans="1:9" ht="30" x14ac:dyDescent="0.25">
      <c r="A285" s="12" t="s">
        <v>395</v>
      </c>
      <c r="B285" s="13">
        <v>45978</v>
      </c>
      <c r="C285" s="12" t="s">
        <v>26</v>
      </c>
      <c r="D285" s="12" t="s">
        <v>27</v>
      </c>
      <c r="E285" s="14">
        <v>96100044</v>
      </c>
      <c r="F285" s="12" t="s">
        <v>51</v>
      </c>
      <c r="G285" s="14">
        <v>7688004</v>
      </c>
      <c r="H285" s="14">
        <f t="shared" si="8"/>
        <v>103788048</v>
      </c>
      <c r="I285">
        <f t="shared" si="9"/>
        <v>11</v>
      </c>
    </row>
    <row r="286" spans="1:9" ht="30" x14ac:dyDescent="0.25">
      <c r="A286" s="12" t="s">
        <v>396</v>
      </c>
      <c r="B286" s="13">
        <v>45978</v>
      </c>
      <c r="C286" s="12" t="s">
        <v>26</v>
      </c>
      <c r="D286" s="12" t="s">
        <v>27</v>
      </c>
      <c r="E286" s="14">
        <v>219226768</v>
      </c>
      <c r="F286" s="12" t="s">
        <v>51</v>
      </c>
      <c r="G286" s="14">
        <v>17538141</v>
      </c>
      <c r="H286" s="14">
        <f t="shared" si="8"/>
        <v>236764909</v>
      </c>
      <c r="I286">
        <f t="shared" si="9"/>
        <v>11</v>
      </c>
    </row>
    <row r="287" spans="1:9" ht="30" x14ac:dyDescent="0.25">
      <c r="A287" s="12" t="s">
        <v>397</v>
      </c>
      <c r="B287" s="13">
        <v>45979</v>
      </c>
      <c r="C287" s="12" t="s">
        <v>26</v>
      </c>
      <c r="D287" s="12" t="s">
        <v>27</v>
      </c>
      <c r="E287" s="14">
        <v>94369456</v>
      </c>
      <c r="F287" s="12" t="s">
        <v>51</v>
      </c>
      <c r="G287" s="14">
        <v>7549556</v>
      </c>
      <c r="H287" s="14">
        <f t="shared" si="8"/>
        <v>101919012</v>
      </c>
      <c r="I287">
        <f t="shared" si="9"/>
        <v>11</v>
      </c>
    </row>
    <row r="288" spans="1:9" ht="30" x14ac:dyDescent="0.25">
      <c r="A288" s="12" t="s">
        <v>398</v>
      </c>
      <c r="B288" s="13">
        <v>45979</v>
      </c>
      <c r="C288" s="12" t="s">
        <v>26</v>
      </c>
      <c r="D288" s="12" t="s">
        <v>27</v>
      </c>
      <c r="E288" s="14">
        <v>217644632</v>
      </c>
      <c r="F288" s="12" t="s">
        <v>51</v>
      </c>
      <c r="G288" s="14">
        <v>17411571</v>
      </c>
      <c r="H288" s="14">
        <f t="shared" si="8"/>
        <v>235056203</v>
      </c>
      <c r="I288">
        <f t="shared" si="9"/>
        <v>11</v>
      </c>
    </row>
    <row r="289" spans="1:9" ht="30" x14ac:dyDescent="0.25">
      <c r="A289" s="12" t="s">
        <v>399</v>
      </c>
      <c r="B289" s="13">
        <v>45980</v>
      </c>
      <c r="C289" s="12" t="s">
        <v>26</v>
      </c>
      <c r="D289" s="12" t="s">
        <v>27</v>
      </c>
      <c r="E289" s="14">
        <v>113640819</v>
      </c>
      <c r="F289" s="12" t="s">
        <v>51</v>
      </c>
      <c r="G289" s="14">
        <v>9091266</v>
      </c>
      <c r="H289" s="14">
        <f t="shared" si="8"/>
        <v>122732085</v>
      </c>
      <c r="I289">
        <f t="shared" si="9"/>
        <v>11</v>
      </c>
    </row>
    <row r="290" spans="1:9" ht="30" x14ac:dyDescent="0.25">
      <c r="A290" s="12" t="s">
        <v>400</v>
      </c>
      <c r="B290" s="13">
        <v>45981</v>
      </c>
      <c r="C290" s="12" t="s">
        <v>26</v>
      </c>
      <c r="D290" s="12" t="s">
        <v>27</v>
      </c>
      <c r="E290" s="14">
        <v>132471806</v>
      </c>
      <c r="F290" s="12" t="s">
        <v>51</v>
      </c>
      <c r="G290" s="14">
        <v>10597744</v>
      </c>
      <c r="H290" s="14">
        <f t="shared" si="8"/>
        <v>143069550</v>
      </c>
      <c r="I290">
        <f t="shared" si="9"/>
        <v>11</v>
      </c>
    </row>
    <row r="291" spans="1:9" ht="30" x14ac:dyDescent="0.25">
      <c r="A291" s="12" t="s">
        <v>401</v>
      </c>
      <c r="B291" s="13">
        <v>45982</v>
      </c>
      <c r="C291" s="12" t="s">
        <v>26</v>
      </c>
      <c r="D291" s="12" t="s">
        <v>27</v>
      </c>
      <c r="E291" s="14">
        <v>106589057</v>
      </c>
      <c r="F291" s="12" t="s">
        <v>51</v>
      </c>
      <c r="G291" s="14">
        <v>8527125</v>
      </c>
      <c r="H291" s="14">
        <f t="shared" si="8"/>
        <v>115116182</v>
      </c>
      <c r="I291">
        <f t="shared" si="9"/>
        <v>11</v>
      </c>
    </row>
    <row r="292" spans="1:9" ht="30" x14ac:dyDescent="0.25">
      <c r="A292" s="12" t="s">
        <v>402</v>
      </c>
      <c r="B292" s="13">
        <v>45982</v>
      </c>
      <c r="C292" s="12" t="s">
        <v>26</v>
      </c>
      <c r="D292" s="12" t="s">
        <v>27</v>
      </c>
      <c r="E292" s="14">
        <v>222399355</v>
      </c>
      <c r="F292" s="12" t="s">
        <v>51</v>
      </c>
      <c r="G292" s="14">
        <v>17791948</v>
      </c>
      <c r="H292" s="14">
        <f t="shared" si="8"/>
        <v>240191303</v>
      </c>
      <c r="I292">
        <f t="shared" si="9"/>
        <v>11</v>
      </c>
    </row>
    <row r="293" spans="1:9" ht="30" x14ac:dyDescent="0.25">
      <c r="A293" s="12" t="s">
        <v>403</v>
      </c>
      <c r="B293" s="13">
        <v>45983</v>
      </c>
      <c r="C293" s="12" t="s">
        <v>26</v>
      </c>
      <c r="D293" s="12" t="s">
        <v>27</v>
      </c>
      <c r="E293" s="14">
        <v>119400932</v>
      </c>
      <c r="F293" s="12" t="s">
        <v>51</v>
      </c>
      <c r="G293" s="14">
        <v>9552075</v>
      </c>
      <c r="H293" s="14">
        <f t="shared" si="8"/>
        <v>128953007</v>
      </c>
      <c r="I293">
        <f t="shared" si="9"/>
        <v>11</v>
      </c>
    </row>
    <row r="294" spans="1:9" ht="30" x14ac:dyDescent="0.25">
      <c r="A294" s="12" t="s">
        <v>404</v>
      </c>
      <c r="B294" s="13">
        <v>45983</v>
      </c>
      <c r="C294" s="12" t="s">
        <v>26</v>
      </c>
      <c r="D294" s="12" t="s">
        <v>27</v>
      </c>
      <c r="E294" s="14">
        <v>222865507</v>
      </c>
      <c r="F294" s="12" t="s">
        <v>51</v>
      </c>
      <c r="G294" s="14">
        <v>17829241</v>
      </c>
      <c r="H294" s="14">
        <f t="shared" si="8"/>
        <v>240694748</v>
      </c>
      <c r="I294">
        <f t="shared" si="9"/>
        <v>11</v>
      </c>
    </row>
    <row r="295" spans="1:9" ht="30" x14ac:dyDescent="0.25">
      <c r="A295" s="12" t="s">
        <v>405</v>
      </c>
      <c r="B295" s="13">
        <v>45985</v>
      </c>
      <c r="C295" s="12" t="s">
        <v>26</v>
      </c>
      <c r="D295" s="12" t="s">
        <v>27</v>
      </c>
      <c r="E295" s="14">
        <v>117343246</v>
      </c>
      <c r="F295" s="12" t="s">
        <v>51</v>
      </c>
      <c r="G295" s="14">
        <v>9387460</v>
      </c>
      <c r="H295" s="14">
        <f t="shared" si="8"/>
        <v>126730706</v>
      </c>
      <c r="I295">
        <f t="shared" si="9"/>
        <v>11</v>
      </c>
    </row>
    <row r="296" spans="1:9" ht="30" x14ac:dyDescent="0.25">
      <c r="A296" s="12" t="s">
        <v>406</v>
      </c>
      <c r="B296" s="13">
        <v>45985</v>
      </c>
      <c r="C296" s="12" t="s">
        <v>26</v>
      </c>
      <c r="D296" s="12" t="s">
        <v>27</v>
      </c>
      <c r="E296" s="14">
        <v>256900088</v>
      </c>
      <c r="F296" s="12" t="s">
        <v>51</v>
      </c>
      <c r="G296" s="14">
        <v>20552007</v>
      </c>
      <c r="H296" s="14">
        <f t="shared" si="8"/>
        <v>277452095</v>
      </c>
      <c r="I296">
        <f t="shared" si="9"/>
        <v>11</v>
      </c>
    </row>
    <row r="297" spans="1:9" ht="30" x14ac:dyDescent="0.25">
      <c r="A297" s="12" t="s">
        <v>407</v>
      </c>
      <c r="B297" s="13">
        <v>45986</v>
      </c>
      <c r="C297" s="12" t="s">
        <v>26</v>
      </c>
      <c r="D297" s="12" t="s">
        <v>27</v>
      </c>
      <c r="E297" s="14">
        <v>77737591</v>
      </c>
      <c r="F297" s="12" t="s">
        <v>51</v>
      </c>
      <c r="G297" s="14">
        <v>6219007</v>
      </c>
      <c r="H297" s="14">
        <f t="shared" si="8"/>
        <v>83956598</v>
      </c>
      <c r="I297">
        <f t="shared" si="9"/>
        <v>11</v>
      </c>
    </row>
    <row r="298" spans="1:9" ht="30" x14ac:dyDescent="0.25">
      <c r="A298" s="12" t="s">
        <v>408</v>
      </c>
      <c r="B298" s="13">
        <v>45986</v>
      </c>
      <c r="C298" s="12" t="s">
        <v>26</v>
      </c>
      <c r="D298" s="12" t="s">
        <v>27</v>
      </c>
      <c r="E298" s="14">
        <v>321950337</v>
      </c>
      <c r="F298" s="12" t="s">
        <v>51</v>
      </c>
      <c r="G298" s="14">
        <v>25756027</v>
      </c>
      <c r="H298" s="14">
        <f t="shared" si="8"/>
        <v>347706364</v>
      </c>
      <c r="I298">
        <f t="shared" si="9"/>
        <v>11</v>
      </c>
    </row>
    <row r="299" spans="1:9" ht="30" x14ac:dyDescent="0.25">
      <c r="A299" s="12" t="s">
        <v>409</v>
      </c>
      <c r="B299" s="13">
        <v>45987</v>
      </c>
      <c r="C299" s="12" t="s">
        <v>26</v>
      </c>
      <c r="D299" s="12" t="s">
        <v>27</v>
      </c>
      <c r="E299" s="14">
        <v>108159413</v>
      </c>
      <c r="F299" s="12" t="s">
        <v>51</v>
      </c>
      <c r="G299" s="14">
        <v>8652753</v>
      </c>
      <c r="H299" s="14">
        <f t="shared" si="8"/>
        <v>116812166</v>
      </c>
      <c r="I299">
        <f t="shared" si="9"/>
        <v>11</v>
      </c>
    </row>
    <row r="300" spans="1:9" ht="30" x14ac:dyDescent="0.25">
      <c r="A300" s="12" t="s">
        <v>410</v>
      </c>
      <c r="B300" s="13">
        <v>45987</v>
      </c>
      <c r="C300" s="12" t="s">
        <v>26</v>
      </c>
      <c r="D300" s="12" t="s">
        <v>27</v>
      </c>
      <c r="E300" s="14">
        <v>193114678</v>
      </c>
      <c r="F300" s="12" t="s">
        <v>51</v>
      </c>
      <c r="G300" s="14">
        <v>15449174</v>
      </c>
      <c r="H300" s="14">
        <f t="shared" si="8"/>
        <v>208563852</v>
      </c>
      <c r="I300">
        <f t="shared" si="9"/>
        <v>11</v>
      </c>
    </row>
    <row r="301" spans="1:9" ht="30" x14ac:dyDescent="0.25">
      <c r="A301" s="12" t="s">
        <v>411</v>
      </c>
      <c r="B301" s="13">
        <v>45988</v>
      </c>
      <c r="C301" s="12" t="s">
        <v>26</v>
      </c>
      <c r="D301" s="12" t="s">
        <v>27</v>
      </c>
      <c r="E301" s="14">
        <v>221985641</v>
      </c>
      <c r="F301" s="12" t="s">
        <v>51</v>
      </c>
      <c r="G301" s="14">
        <v>17758851</v>
      </c>
      <c r="H301" s="14">
        <f t="shared" si="8"/>
        <v>239744492</v>
      </c>
      <c r="I301">
        <f t="shared" si="9"/>
        <v>11</v>
      </c>
    </row>
    <row r="302" spans="1:9" ht="30" x14ac:dyDescent="0.25">
      <c r="A302" s="12" t="s">
        <v>412</v>
      </c>
      <c r="B302" s="13">
        <v>45989</v>
      </c>
      <c r="C302" s="12" t="s">
        <v>26</v>
      </c>
      <c r="D302" s="12" t="s">
        <v>27</v>
      </c>
      <c r="E302" s="14">
        <v>107187174</v>
      </c>
      <c r="F302" s="12" t="s">
        <v>51</v>
      </c>
      <c r="G302" s="14">
        <v>8574974</v>
      </c>
      <c r="H302" s="14">
        <f t="shared" si="8"/>
        <v>115762148</v>
      </c>
      <c r="I302">
        <f t="shared" si="9"/>
        <v>11</v>
      </c>
    </row>
    <row r="303" spans="1:9" ht="30" x14ac:dyDescent="0.25">
      <c r="A303" s="12" t="s">
        <v>413</v>
      </c>
      <c r="B303" s="13">
        <v>45989</v>
      </c>
      <c r="C303" s="12" t="s">
        <v>26</v>
      </c>
      <c r="D303" s="12" t="s">
        <v>27</v>
      </c>
      <c r="E303" s="14">
        <v>210404406</v>
      </c>
      <c r="F303" s="12" t="s">
        <v>51</v>
      </c>
      <c r="G303" s="14">
        <v>16832352</v>
      </c>
      <c r="H303" s="14">
        <f t="shared" si="8"/>
        <v>227236758</v>
      </c>
      <c r="I303">
        <f t="shared" si="9"/>
        <v>11</v>
      </c>
    </row>
    <row r="304" spans="1:9" ht="30" x14ac:dyDescent="0.25">
      <c r="A304" s="12" t="s">
        <v>414</v>
      </c>
      <c r="B304" s="13">
        <v>45990</v>
      </c>
      <c r="C304" s="12" t="s">
        <v>26</v>
      </c>
      <c r="D304" s="12" t="s">
        <v>27</v>
      </c>
      <c r="E304" s="14">
        <v>109557385</v>
      </c>
      <c r="F304" s="12" t="s">
        <v>51</v>
      </c>
      <c r="G304" s="14">
        <v>8764591</v>
      </c>
      <c r="H304" s="14">
        <f t="shared" si="8"/>
        <v>118321976</v>
      </c>
      <c r="I304">
        <f t="shared" si="9"/>
        <v>11</v>
      </c>
    </row>
    <row r="305" spans="1:9" ht="30" x14ac:dyDescent="0.25">
      <c r="A305" s="12" t="s">
        <v>415</v>
      </c>
      <c r="B305" s="13">
        <v>45990</v>
      </c>
      <c r="C305" s="12" t="s">
        <v>26</v>
      </c>
      <c r="D305" s="12" t="s">
        <v>27</v>
      </c>
      <c r="E305" s="14">
        <v>252867153</v>
      </c>
      <c r="F305" s="12" t="s">
        <v>51</v>
      </c>
      <c r="G305" s="14">
        <v>20229372</v>
      </c>
      <c r="H305" s="14">
        <f t="shared" si="8"/>
        <v>273096525</v>
      </c>
      <c r="I305">
        <f t="shared" si="9"/>
        <v>11</v>
      </c>
    </row>
    <row r="306" spans="1:9" ht="30" x14ac:dyDescent="0.25">
      <c r="A306" s="12" t="s">
        <v>416</v>
      </c>
      <c r="B306" s="13">
        <v>45992</v>
      </c>
      <c r="C306" s="12" t="s">
        <v>26</v>
      </c>
      <c r="D306" s="12" t="s">
        <v>27</v>
      </c>
      <c r="E306" s="14">
        <v>207671689</v>
      </c>
      <c r="F306" s="12" t="s">
        <v>51</v>
      </c>
      <c r="G306" s="14">
        <v>16613735</v>
      </c>
      <c r="H306" s="14">
        <f t="shared" si="8"/>
        <v>224285424</v>
      </c>
      <c r="I306">
        <f t="shared" si="9"/>
        <v>12</v>
      </c>
    </row>
    <row r="307" spans="1:9" ht="30" x14ac:dyDescent="0.25">
      <c r="A307" s="12" t="s">
        <v>417</v>
      </c>
      <c r="B307" s="13">
        <v>45992</v>
      </c>
      <c r="C307" s="12" t="s">
        <v>26</v>
      </c>
      <c r="D307" s="12" t="s">
        <v>27</v>
      </c>
      <c r="E307" s="14">
        <v>228167138</v>
      </c>
      <c r="F307" s="12" t="s">
        <v>51</v>
      </c>
      <c r="G307" s="14">
        <v>18253371</v>
      </c>
      <c r="H307" s="14">
        <f t="shared" si="8"/>
        <v>246420509</v>
      </c>
      <c r="I307">
        <f t="shared" si="9"/>
        <v>12</v>
      </c>
    </row>
    <row r="308" spans="1:9" ht="30" x14ac:dyDescent="0.25">
      <c r="A308" s="12" t="s">
        <v>418</v>
      </c>
      <c r="B308" s="13">
        <v>45993</v>
      </c>
      <c r="C308" s="12" t="s">
        <v>26</v>
      </c>
      <c r="D308" s="12" t="s">
        <v>27</v>
      </c>
      <c r="E308" s="14">
        <v>101112715</v>
      </c>
      <c r="F308" s="12" t="s">
        <v>51</v>
      </c>
      <c r="G308" s="14">
        <v>8089017</v>
      </c>
      <c r="H308" s="14">
        <f t="shared" si="8"/>
        <v>109201732</v>
      </c>
      <c r="I308">
        <f t="shared" si="9"/>
        <v>12</v>
      </c>
    </row>
    <row r="309" spans="1:9" ht="30" x14ac:dyDescent="0.25">
      <c r="A309" s="12" t="s">
        <v>419</v>
      </c>
      <c r="B309" s="13">
        <v>45993</v>
      </c>
      <c r="C309" s="12" t="s">
        <v>26</v>
      </c>
      <c r="D309" s="12" t="s">
        <v>27</v>
      </c>
      <c r="E309" s="14">
        <v>192059756</v>
      </c>
      <c r="F309" s="12" t="s">
        <v>51</v>
      </c>
      <c r="G309" s="14">
        <v>15364780</v>
      </c>
      <c r="H309" s="14">
        <f t="shared" si="8"/>
        <v>207424536</v>
      </c>
      <c r="I309">
        <f t="shared" si="9"/>
        <v>12</v>
      </c>
    </row>
    <row r="310" spans="1:9" ht="30" x14ac:dyDescent="0.25">
      <c r="A310" s="12" t="s">
        <v>420</v>
      </c>
      <c r="B310" s="13">
        <v>45994</v>
      </c>
      <c r="C310" s="12" t="s">
        <v>26</v>
      </c>
      <c r="D310" s="12" t="s">
        <v>27</v>
      </c>
      <c r="E310" s="14">
        <v>106586551</v>
      </c>
      <c r="F310" s="12" t="s">
        <v>51</v>
      </c>
      <c r="G310" s="14">
        <v>8526924</v>
      </c>
      <c r="H310" s="14">
        <f t="shared" si="8"/>
        <v>115113475</v>
      </c>
      <c r="I310">
        <f t="shared" si="9"/>
        <v>12</v>
      </c>
    </row>
    <row r="311" spans="1:9" ht="30" x14ac:dyDescent="0.25">
      <c r="A311" s="12" t="s">
        <v>421</v>
      </c>
      <c r="B311" s="13">
        <v>45994</v>
      </c>
      <c r="C311" s="12" t="s">
        <v>26</v>
      </c>
      <c r="D311" s="12" t="s">
        <v>27</v>
      </c>
      <c r="E311" s="14">
        <v>212130262</v>
      </c>
      <c r="F311" s="12" t="s">
        <v>51</v>
      </c>
      <c r="G311" s="14">
        <v>16970421</v>
      </c>
      <c r="H311" s="14">
        <f t="shared" si="8"/>
        <v>229100683</v>
      </c>
      <c r="I311">
        <f t="shared" si="9"/>
        <v>12</v>
      </c>
    </row>
    <row r="312" spans="1:9" ht="30" x14ac:dyDescent="0.25">
      <c r="A312" s="12" t="s">
        <v>422</v>
      </c>
      <c r="B312" s="13">
        <v>45995</v>
      </c>
      <c r="C312" s="12" t="s">
        <v>26</v>
      </c>
      <c r="D312" s="12" t="s">
        <v>27</v>
      </c>
      <c r="E312" s="14">
        <v>98992641</v>
      </c>
      <c r="F312" s="12" t="s">
        <v>51</v>
      </c>
      <c r="G312" s="14">
        <v>7919411</v>
      </c>
      <c r="H312" s="14">
        <f t="shared" si="8"/>
        <v>106912052</v>
      </c>
      <c r="I312">
        <f t="shared" si="9"/>
        <v>12</v>
      </c>
    </row>
    <row r="313" spans="1:9" ht="30" x14ac:dyDescent="0.25">
      <c r="A313" s="12" t="s">
        <v>423</v>
      </c>
      <c r="B313" s="13">
        <v>45996</v>
      </c>
      <c r="C313" s="12" t="s">
        <v>26</v>
      </c>
      <c r="D313" s="12" t="s">
        <v>27</v>
      </c>
      <c r="E313" s="14">
        <v>102607522</v>
      </c>
      <c r="F313" s="12" t="s">
        <v>51</v>
      </c>
      <c r="G313" s="14">
        <v>8208602</v>
      </c>
      <c r="H313" s="14">
        <f t="shared" si="8"/>
        <v>110816124</v>
      </c>
      <c r="I313">
        <f t="shared" si="9"/>
        <v>12</v>
      </c>
    </row>
    <row r="314" spans="1:9" ht="30" x14ac:dyDescent="0.25">
      <c r="A314" s="12" t="s">
        <v>424</v>
      </c>
      <c r="B314" s="13">
        <v>45996</v>
      </c>
      <c r="C314" s="12" t="s">
        <v>26</v>
      </c>
      <c r="D314" s="12" t="s">
        <v>27</v>
      </c>
      <c r="E314" s="14">
        <v>250376796</v>
      </c>
      <c r="F314" s="12" t="s">
        <v>51</v>
      </c>
      <c r="G314" s="14">
        <v>20030144</v>
      </c>
      <c r="H314" s="14">
        <f t="shared" si="8"/>
        <v>270406940</v>
      </c>
      <c r="I314">
        <f t="shared" si="9"/>
        <v>12</v>
      </c>
    </row>
    <row r="315" spans="1:9" ht="30" x14ac:dyDescent="0.25">
      <c r="A315" s="12" t="s">
        <v>425</v>
      </c>
      <c r="B315" s="13">
        <v>45997</v>
      </c>
      <c r="C315" s="12" t="s">
        <v>26</v>
      </c>
      <c r="D315" s="12" t="s">
        <v>27</v>
      </c>
      <c r="E315" s="14">
        <v>110816942</v>
      </c>
      <c r="F315" s="12" t="s">
        <v>51</v>
      </c>
      <c r="G315" s="14">
        <v>8865355</v>
      </c>
      <c r="H315" s="14">
        <f t="shared" si="8"/>
        <v>119682297</v>
      </c>
      <c r="I315">
        <f t="shared" si="9"/>
        <v>12</v>
      </c>
    </row>
    <row r="316" spans="1:9" ht="30" x14ac:dyDescent="0.25">
      <c r="A316" s="12" t="s">
        <v>426</v>
      </c>
      <c r="B316" s="13">
        <v>45997</v>
      </c>
      <c r="C316" s="12" t="s">
        <v>26</v>
      </c>
      <c r="D316" s="12" t="s">
        <v>27</v>
      </c>
      <c r="E316" s="14">
        <v>255485564</v>
      </c>
      <c r="F316" s="12" t="s">
        <v>51</v>
      </c>
      <c r="G316" s="14">
        <v>20438845</v>
      </c>
      <c r="H316" s="14">
        <f t="shared" si="8"/>
        <v>275924409</v>
      </c>
      <c r="I316">
        <f t="shared" si="9"/>
        <v>12</v>
      </c>
    </row>
    <row r="317" spans="1:9" ht="30" x14ac:dyDescent="0.25">
      <c r="A317" s="12" t="s">
        <v>427</v>
      </c>
      <c r="B317" s="13">
        <v>45999</v>
      </c>
      <c r="C317" s="12" t="s">
        <v>26</v>
      </c>
      <c r="D317" s="12" t="s">
        <v>27</v>
      </c>
      <c r="E317" s="14">
        <v>169765782</v>
      </c>
      <c r="F317" s="12" t="s">
        <v>51</v>
      </c>
      <c r="G317" s="14">
        <v>13581263</v>
      </c>
      <c r="H317" s="14">
        <f t="shared" si="8"/>
        <v>183347045</v>
      </c>
      <c r="I317">
        <f t="shared" si="9"/>
        <v>12</v>
      </c>
    </row>
    <row r="318" spans="1:9" ht="30" x14ac:dyDescent="0.25">
      <c r="A318" s="12" t="s">
        <v>428</v>
      </c>
      <c r="B318" s="13">
        <v>46000</v>
      </c>
      <c r="C318" s="12" t="s">
        <v>26</v>
      </c>
      <c r="D318" s="12" t="s">
        <v>27</v>
      </c>
      <c r="E318" s="14">
        <v>375657204</v>
      </c>
      <c r="F318" s="12" t="s">
        <v>51</v>
      </c>
      <c r="G318" s="14">
        <v>30052576</v>
      </c>
      <c r="H318" s="14">
        <f t="shared" si="8"/>
        <v>405709780</v>
      </c>
      <c r="I318">
        <f t="shared" si="9"/>
        <v>12</v>
      </c>
    </row>
    <row r="319" spans="1:9" ht="30" x14ac:dyDescent="0.25">
      <c r="A319" s="12" t="s">
        <v>429</v>
      </c>
      <c r="B319" s="13">
        <v>46000</v>
      </c>
      <c r="C319" s="12" t="s">
        <v>26</v>
      </c>
      <c r="D319" s="12" t="s">
        <v>27</v>
      </c>
      <c r="E319" s="14">
        <v>119163219</v>
      </c>
      <c r="F319" s="12" t="s">
        <v>51</v>
      </c>
      <c r="G319" s="14">
        <v>9533058</v>
      </c>
      <c r="H319" s="14">
        <f t="shared" si="8"/>
        <v>128696277</v>
      </c>
      <c r="I319">
        <f t="shared" si="9"/>
        <v>12</v>
      </c>
    </row>
    <row r="320" spans="1:9" ht="30" x14ac:dyDescent="0.25">
      <c r="A320" s="12" t="s">
        <v>430</v>
      </c>
      <c r="B320" s="13">
        <v>46001</v>
      </c>
      <c r="C320" s="12" t="s">
        <v>26</v>
      </c>
      <c r="D320" s="12" t="s">
        <v>27</v>
      </c>
      <c r="E320" s="14">
        <v>106064669</v>
      </c>
      <c r="F320" s="12" t="s">
        <v>51</v>
      </c>
      <c r="G320" s="14">
        <v>8485174</v>
      </c>
      <c r="H320" s="14">
        <f t="shared" si="8"/>
        <v>114549843</v>
      </c>
      <c r="I320">
        <f t="shared" si="9"/>
        <v>12</v>
      </c>
    </row>
    <row r="321" spans="1:9" ht="30" x14ac:dyDescent="0.25">
      <c r="A321" s="12" t="s">
        <v>431</v>
      </c>
      <c r="B321" s="13">
        <v>46001</v>
      </c>
      <c r="C321" s="12" t="s">
        <v>26</v>
      </c>
      <c r="D321" s="12" t="s">
        <v>27</v>
      </c>
      <c r="E321" s="14">
        <v>192361844</v>
      </c>
      <c r="F321" s="12" t="s">
        <v>51</v>
      </c>
      <c r="G321" s="14">
        <v>15388948</v>
      </c>
      <c r="H321" s="14">
        <f t="shared" si="8"/>
        <v>207750792</v>
      </c>
      <c r="I321">
        <f t="shared" si="9"/>
        <v>12</v>
      </c>
    </row>
    <row r="322" spans="1:9" ht="30" x14ac:dyDescent="0.25">
      <c r="A322" s="12" t="s">
        <v>432</v>
      </c>
      <c r="B322" s="13">
        <v>46002</v>
      </c>
      <c r="C322" s="12" t="s">
        <v>26</v>
      </c>
      <c r="D322" s="12" t="s">
        <v>27</v>
      </c>
      <c r="E322" s="14">
        <v>107438084</v>
      </c>
      <c r="F322" s="12" t="s">
        <v>51</v>
      </c>
      <c r="G322" s="14">
        <v>8595047</v>
      </c>
      <c r="H322" s="14">
        <f t="shared" si="8"/>
        <v>116033131</v>
      </c>
      <c r="I322">
        <f t="shared" si="9"/>
        <v>12</v>
      </c>
    </row>
    <row r="323" spans="1:9" ht="30" x14ac:dyDescent="0.25">
      <c r="A323" s="12" t="s">
        <v>433</v>
      </c>
      <c r="B323" s="13">
        <v>46003</v>
      </c>
      <c r="C323" s="12" t="s">
        <v>26</v>
      </c>
      <c r="D323" s="12" t="s">
        <v>27</v>
      </c>
      <c r="E323" s="14">
        <v>119339567</v>
      </c>
      <c r="F323" s="12" t="s">
        <v>51</v>
      </c>
      <c r="G323" s="14">
        <v>9547165</v>
      </c>
      <c r="H323" s="14">
        <f t="shared" si="8"/>
        <v>128886732</v>
      </c>
      <c r="I323">
        <f t="shared" si="9"/>
        <v>12</v>
      </c>
    </row>
    <row r="324" spans="1:9" ht="30" x14ac:dyDescent="0.25">
      <c r="A324" s="12" t="s">
        <v>434</v>
      </c>
      <c r="B324" s="13">
        <v>46003</v>
      </c>
      <c r="C324" s="12" t="s">
        <v>26</v>
      </c>
      <c r="D324" s="12" t="s">
        <v>27</v>
      </c>
      <c r="E324" s="14">
        <v>224748617</v>
      </c>
      <c r="F324" s="12" t="s">
        <v>51</v>
      </c>
      <c r="G324" s="14">
        <v>17979889</v>
      </c>
      <c r="H324" s="14">
        <f t="shared" si="8"/>
        <v>242728506</v>
      </c>
      <c r="I324">
        <f t="shared" si="9"/>
        <v>12</v>
      </c>
    </row>
    <row r="325" spans="1:9" ht="30" x14ac:dyDescent="0.25">
      <c r="A325" s="12" t="s">
        <v>435</v>
      </c>
      <c r="B325" s="13">
        <v>46004</v>
      </c>
      <c r="C325" s="12" t="s">
        <v>26</v>
      </c>
      <c r="D325" s="12" t="s">
        <v>27</v>
      </c>
      <c r="E325" s="14">
        <v>117184124</v>
      </c>
      <c r="F325" s="12" t="s">
        <v>51</v>
      </c>
      <c r="G325" s="14">
        <v>9374730</v>
      </c>
      <c r="H325" s="14">
        <f t="shared" si="8"/>
        <v>126558854</v>
      </c>
      <c r="I325">
        <f t="shared" si="9"/>
        <v>12</v>
      </c>
    </row>
    <row r="326" spans="1:9" ht="30" x14ac:dyDescent="0.25">
      <c r="A326" s="12" t="s">
        <v>436</v>
      </c>
      <c r="B326" s="13">
        <v>46004</v>
      </c>
      <c r="C326" s="12" t="s">
        <v>26</v>
      </c>
      <c r="D326" s="12" t="s">
        <v>27</v>
      </c>
      <c r="E326" s="14">
        <v>250455552</v>
      </c>
      <c r="F326" s="12" t="s">
        <v>51</v>
      </c>
      <c r="G326" s="14">
        <v>20036444</v>
      </c>
      <c r="H326" s="14">
        <f t="shared" ref="H326:H354" si="10">+G326+E326</f>
        <v>270491996</v>
      </c>
      <c r="I326">
        <f t="shared" ref="I326:I354" si="11">+MONTH(B326)</f>
        <v>12</v>
      </c>
    </row>
    <row r="327" spans="1:9" ht="30" x14ac:dyDescent="0.25">
      <c r="A327" s="12" t="s">
        <v>437</v>
      </c>
      <c r="B327" s="13">
        <v>46006</v>
      </c>
      <c r="C327" s="12" t="s">
        <v>26</v>
      </c>
      <c r="D327" s="12" t="s">
        <v>27</v>
      </c>
      <c r="E327" s="14">
        <v>245203520</v>
      </c>
      <c r="F327" s="12" t="s">
        <v>51</v>
      </c>
      <c r="G327" s="14">
        <v>19616282</v>
      </c>
      <c r="H327" s="14">
        <f t="shared" si="10"/>
        <v>264819802</v>
      </c>
      <c r="I327">
        <f t="shared" si="11"/>
        <v>12</v>
      </c>
    </row>
    <row r="328" spans="1:9" ht="30" x14ac:dyDescent="0.25">
      <c r="A328" s="12" t="s">
        <v>438</v>
      </c>
      <c r="B328" s="13">
        <v>46007</v>
      </c>
      <c r="C328" s="12" t="s">
        <v>26</v>
      </c>
      <c r="D328" s="12" t="s">
        <v>27</v>
      </c>
      <c r="E328" s="14">
        <v>85491732</v>
      </c>
      <c r="F328" s="12" t="s">
        <v>51</v>
      </c>
      <c r="G328" s="14">
        <v>6839339</v>
      </c>
      <c r="H328" s="14">
        <f t="shared" si="10"/>
        <v>92331071</v>
      </c>
      <c r="I328">
        <f t="shared" si="11"/>
        <v>12</v>
      </c>
    </row>
    <row r="329" spans="1:9" ht="30" x14ac:dyDescent="0.25">
      <c r="A329" s="12" t="s">
        <v>439</v>
      </c>
      <c r="B329" s="13">
        <v>46007</v>
      </c>
      <c r="C329" s="12" t="s">
        <v>26</v>
      </c>
      <c r="D329" s="12" t="s">
        <v>27</v>
      </c>
      <c r="E329" s="14">
        <v>309004548</v>
      </c>
      <c r="F329" s="12" t="s">
        <v>51</v>
      </c>
      <c r="G329" s="14">
        <v>24720364</v>
      </c>
      <c r="H329" s="14">
        <f t="shared" si="10"/>
        <v>333724912</v>
      </c>
      <c r="I329">
        <f t="shared" si="11"/>
        <v>12</v>
      </c>
    </row>
    <row r="330" spans="1:9" ht="30" x14ac:dyDescent="0.25">
      <c r="A330" s="12" t="s">
        <v>440</v>
      </c>
      <c r="B330" s="13">
        <v>46007</v>
      </c>
      <c r="C330" s="12" t="s">
        <v>26</v>
      </c>
      <c r="D330" s="12" t="s">
        <v>27</v>
      </c>
      <c r="E330" s="14">
        <v>99518182</v>
      </c>
      <c r="F330" s="12" t="s">
        <v>51</v>
      </c>
      <c r="G330" s="14">
        <v>7961455</v>
      </c>
      <c r="H330" s="14">
        <f t="shared" si="10"/>
        <v>107479637</v>
      </c>
      <c r="I330">
        <f t="shared" si="11"/>
        <v>12</v>
      </c>
    </row>
    <row r="331" spans="1:9" ht="30" x14ac:dyDescent="0.25">
      <c r="A331" s="12" t="s">
        <v>441</v>
      </c>
      <c r="B331" s="13">
        <v>46008</v>
      </c>
      <c r="C331" s="12" t="s">
        <v>26</v>
      </c>
      <c r="D331" s="12" t="s">
        <v>27</v>
      </c>
      <c r="E331" s="14">
        <v>98633163</v>
      </c>
      <c r="F331" s="12" t="s">
        <v>51</v>
      </c>
      <c r="G331" s="14">
        <v>7890653</v>
      </c>
      <c r="H331" s="14">
        <f t="shared" si="10"/>
        <v>106523816</v>
      </c>
      <c r="I331">
        <f t="shared" si="11"/>
        <v>12</v>
      </c>
    </row>
    <row r="332" spans="1:9" ht="30" x14ac:dyDescent="0.25">
      <c r="A332" s="12" t="s">
        <v>442</v>
      </c>
      <c r="B332" s="13">
        <v>46009</v>
      </c>
      <c r="C332" s="12" t="s">
        <v>26</v>
      </c>
      <c r="D332" s="12" t="s">
        <v>27</v>
      </c>
      <c r="E332" s="14">
        <v>83279100</v>
      </c>
      <c r="F332" s="12" t="s">
        <v>51</v>
      </c>
      <c r="G332" s="14">
        <v>6662328</v>
      </c>
      <c r="H332" s="14">
        <f t="shared" si="10"/>
        <v>89941428</v>
      </c>
      <c r="I332">
        <f t="shared" si="11"/>
        <v>12</v>
      </c>
    </row>
    <row r="333" spans="1:9" ht="30" x14ac:dyDescent="0.25">
      <c r="A333" s="12" t="s">
        <v>443</v>
      </c>
      <c r="B333" s="13">
        <v>46010</v>
      </c>
      <c r="C333" s="12" t="s">
        <v>26</v>
      </c>
      <c r="D333" s="12" t="s">
        <v>27</v>
      </c>
      <c r="E333" s="14">
        <v>87230765</v>
      </c>
      <c r="F333" s="12" t="s">
        <v>51</v>
      </c>
      <c r="G333" s="14">
        <v>6978461</v>
      </c>
      <c r="H333" s="14">
        <f t="shared" si="10"/>
        <v>94209226</v>
      </c>
      <c r="I333">
        <f t="shared" si="11"/>
        <v>12</v>
      </c>
    </row>
    <row r="334" spans="1:9" ht="30" x14ac:dyDescent="0.25">
      <c r="A334" s="12" t="s">
        <v>444</v>
      </c>
      <c r="B334" s="13">
        <v>46010</v>
      </c>
      <c r="C334" s="12" t="s">
        <v>26</v>
      </c>
      <c r="D334" s="12" t="s">
        <v>27</v>
      </c>
      <c r="E334" s="14">
        <v>251277190</v>
      </c>
      <c r="F334" s="12" t="s">
        <v>51</v>
      </c>
      <c r="G334" s="14">
        <v>20102175</v>
      </c>
      <c r="H334" s="14">
        <f t="shared" si="10"/>
        <v>271379365</v>
      </c>
      <c r="I334">
        <f t="shared" si="11"/>
        <v>12</v>
      </c>
    </row>
    <row r="335" spans="1:9" ht="30" x14ac:dyDescent="0.25">
      <c r="A335" s="12" t="s">
        <v>445</v>
      </c>
      <c r="B335" s="13">
        <v>46011</v>
      </c>
      <c r="C335" s="12" t="s">
        <v>26</v>
      </c>
      <c r="D335" s="12" t="s">
        <v>27</v>
      </c>
      <c r="E335" s="14">
        <v>83659684</v>
      </c>
      <c r="F335" s="12" t="s">
        <v>51</v>
      </c>
      <c r="G335" s="14">
        <v>6692775</v>
      </c>
      <c r="H335" s="14">
        <f t="shared" si="10"/>
        <v>90352459</v>
      </c>
      <c r="I335">
        <f t="shared" si="11"/>
        <v>12</v>
      </c>
    </row>
    <row r="336" spans="1:9" ht="30" x14ac:dyDescent="0.25">
      <c r="A336" s="12" t="s">
        <v>446</v>
      </c>
      <c r="B336" s="13">
        <v>46011</v>
      </c>
      <c r="C336" s="12" t="s">
        <v>26</v>
      </c>
      <c r="D336" s="12" t="s">
        <v>27</v>
      </c>
      <c r="E336" s="14">
        <v>262790152</v>
      </c>
      <c r="F336" s="12" t="s">
        <v>51</v>
      </c>
      <c r="G336" s="14">
        <v>21023212</v>
      </c>
      <c r="H336" s="14">
        <f t="shared" si="10"/>
        <v>283813364</v>
      </c>
      <c r="I336">
        <f t="shared" si="11"/>
        <v>12</v>
      </c>
    </row>
    <row r="337" spans="1:9" ht="30" x14ac:dyDescent="0.25">
      <c r="A337" s="12" t="s">
        <v>447</v>
      </c>
      <c r="B337" s="13">
        <v>46013</v>
      </c>
      <c r="C337" s="12" t="s">
        <v>26</v>
      </c>
      <c r="D337" s="12" t="s">
        <v>27</v>
      </c>
      <c r="E337" s="14">
        <v>82715596</v>
      </c>
      <c r="F337" s="12" t="s">
        <v>51</v>
      </c>
      <c r="G337" s="14">
        <v>6617248</v>
      </c>
      <c r="H337" s="14">
        <f t="shared" si="10"/>
        <v>89332844</v>
      </c>
      <c r="I337">
        <f t="shared" si="11"/>
        <v>12</v>
      </c>
    </row>
    <row r="338" spans="1:9" ht="30" x14ac:dyDescent="0.25">
      <c r="A338" s="12" t="s">
        <v>448</v>
      </c>
      <c r="B338" s="13">
        <v>46013</v>
      </c>
      <c r="C338" s="12" t="s">
        <v>26</v>
      </c>
      <c r="D338" s="12" t="s">
        <v>27</v>
      </c>
      <c r="E338" s="14">
        <v>349185069</v>
      </c>
      <c r="F338" s="12" t="s">
        <v>51</v>
      </c>
      <c r="G338" s="14">
        <v>27934806</v>
      </c>
      <c r="H338" s="14">
        <f t="shared" si="10"/>
        <v>377119875</v>
      </c>
      <c r="I338">
        <f t="shared" si="11"/>
        <v>12</v>
      </c>
    </row>
    <row r="339" spans="1:9" ht="30" x14ac:dyDescent="0.25">
      <c r="A339" s="12" t="s">
        <v>449</v>
      </c>
      <c r="B339" s="13">
        <v>46014</v>
      </c>
      <c r="C339" s="12" t="s">
        <v>26</v>
      </c>
      <c r="D339" s="12" t="s">
        <v>27</v>
      </c>
      <c r="E339" s="14">
        <v>97427484</v>
      </c>
      <c r="F339" s="12" t="s">
        <v>51</v>
      </c>
      <c r="G339" s="14">
        <v>7794199</v>
      </c>
      <c r="H339" s="14">
        <f t="shared" si="10"/>
        <v>105221683</v>
      </c>
      <c r="I339">
        <f t="shared" si="11"/>
        <v>12</v>
      </c>
    </row>
    <row r="340" spans="1:9" ht="30" x14ac:dyDescent="0.25">
      <c r="A340" s="12" t="s">
        <v>450</v>
      </c>
      <c r="B340" s="13">
        <v>46014</v>
      </c>
      <c r="C340" s="12" t="s">
        <v>26</v>
      </c>
      <c r="D340" s="12" t="s">
        <v>27</v>
      </c>
      <c r="E340" s="14">
        <v>235204620</v>
      </c>
      <c r="F340" s="12" t="s">
        <v>51</v>
      </c>
      <c r="G340" s="14">
        <v>18816370</v>
      </c>
      <c r="H340" s="14">
        <f t="shared" si="10"/>
        <v>254020990</v>
      </c>
      <c r="I340">
        <f t="shared" si="11"/>
        <v>12</v>
      </c>
    </row>
    <row r="341" spans="1:9" ht="30" x14ac:dyDescent="0.25">
      <c r="A341" s="12" t="s">
        <v>451</v>
      </c>
      <c r="B341" s="13">
        <v>46015</v>
      </c>
      <c r="C341" s="12" t="s">
        <v>26</v>
      </c>
      <c r="D341" s="12" t="s">
        <v>27</v>
      </c>
      <c r="E341" s="14">
        <v>210662347</v>
      </c>
      <c r="F341" s="12" t="s">
        <v>51</v>
      </c>
      <c r="G341" s="14">
        <v>16852988</v>
      </c>
      <c r="H341" s="14">
        <f t="shared" si="10"/>
        <v>227515335</v>
      </c>
      <c r="I341">
        <f t="shared" si="11"/>
        <v>12</v>
      </c>
    </row>
    <row r="342" spans="1:9" ht="30" x14ac:dyDescent="0.25">
      <c r="A342" s="12" t="s">
        <v>452</v>
      </c>
      <c r="B342" s="13">
        <v>46016</v>
      </c>
      <c r="C342" s="12" t="s">
        <v>26</v>
      </c>
      <c r="D342" s="12" t="s">
        <v>27</v>
      </c>
      <c r="E342" s="14">
        <v>71946512</v>
      </c>
      <c r="F342" s="12" t="s">
        <v>51</v>
      </c>
      <c r="G342" s="14">
        <v>5755721</v>
      </c>
      <c r="H342" s="14">
        <f t="shared" si="10"/>
        <v>77702233</v>
      </c>
      <c r="I342">
        <f t="shared" si="11"/>
        <v>12</v>
      </c>
    </row>
    <row r="343" spans="1:9" ht="30" x14ac:dyDescent="0.25">
      <c r="A343" s="12" t="s">
        <v>453</v>
      </c>
      <c r="B343" s="13">
        <v>46018</v>
      </c>
      <c r="C343" s="12" t="s">
        <v>26</v>
      </c>
      <c r="D343" s="12" t="s">
        <v>27</v>
      </c>
      <c r="E343" s="14">
        <v>118053480</v>
      </c>
      <c r="F343" s="12" t="s">
        <v>51</v>
      </c>
      <c r="G343" s="14">
        <v>9444278</v>
      </c>
      <c r="H343" s="14">
        <f t="shared" si="10"/>
        <v>127497758</v>
      </c>
      <c r="I343">
        <f t="shared" si="11"/>
        <v>12</v>
      </c>
    </row>
    <row r="344" spans="1:9" ht="30" x14ac:dyDescent="0.25">
      <c r="A344" s="12" t="s">
        <v>454</v>
      </c>
      <c r="B344" s="13">
        <v>46018</v>
      </c>
      <c r="C344" s="12" t="s">
        <v>26</v>
      </c>
      <c r="D344" s="12" t="s">
        <v>27</v>
      </c>
      <c r="E344" s="14">
        <v>407481187</v>
      </c>
      <c r="F344" s="12" t="s">
        <v>51</v>
      </c>
      <c r="G344" s="14">
        <v>32598495</v>
      </c>
      <c r="H344" s="14">
        <f t="shared" si="10"/>
        <v>440079682</v>
      </c>
      <c r="I344">
        <f t="shared" si="11"/>
        <v>12</v>
      </c>
    </row>
    <row r="345" spans="1:9" ht="30" x14ac:dyDescent="0.25">
      <c r="A345" s="12" t="s">
        <v>455</v>
      </c>
      <c r="B345" s="13">
        <v>46018</v>
      </c>
      <c r="C345" s="12" t="s">
        <v>26</v>
      </c>
      <c r="D345" s="12" t="s">
        <v>27</v>
      </c>
      <c r="E345" s="14">
        <v>162221075</v>
      </c>
      <c r="F345" s="12" t="s">
        <v>51</v>
      </c>
      <c r="G345" s="14">
        <v>12977686</v>
      </c>
      <c r="H345" s="14">
        <f t="shared" si="10"/>
        <v>175198761</v>
      </c>
      <c r="I345">
        <f t="shared" si="11"/>
        <v>12</v>
      </c>
    </row>
    <row r="346" spans="1:9" ht="30" x14ac:dyDescent="0.25">
      <c r="A346" s="12" t="s">
        <v>456</v>
      </c>
      <c r="B346" s="13">
        <v>46018</v>
      </c>
      <c r="C346" s="12" t="s">
        <v>26</v>
      </c>
      <c r="D346" s="12" t="s">
        <v>27</v>
      </c>
      <c r="E346" s="14">
        <v>265054480</v>
      </c>
      <c r="F346" s="12" t="s">
        <v>51</v>
      </c>
      <c r="G346" s="14">
        <v>21204358</v>
      </c>
      <c r="H346" s="14">
        <f t="shared" si="10"/>
        <v>286258838</v>
      </c>
      <c r="I346">
        <f t="shared" si="11"/>
        <v>12</v>
      </c>
    </row>
    <row r="347" spans="1:9" ht="30" x14ac:dyDescent="0.25">
      <c r="A347" s="12" t="s">
        <v>457</v>
      </c>
      <c r="B347" s="13">
        <v>46020</v>
      </c>
      <c r="C347" s="12" t="s">
        <v>26</v>
      </c>
      <c r="D347" s="12" t="s">
        <v>27</v>
      </c>
      <c r="E347" s="14">
        <v>111764168</v>
      </c>
      <c r="F347" s="12" t="s">
        <v>51</v>
      </c>
      <c r="G347" s="14">
        <v>8941133</v>
      </c>
      <c r="H347" s="14">
        <f t="shared" si="10"/>
        <v>120705301</v>
      </c>
      <c r="I347">
        <f t="shared" si="11"/>
        <v>12</v>
      </c>
    </row>
    <row r="348" spans="1:9" ht="30" x14ac:dyDescent="0.25">
      <c r="A348" s="12" t="s">
        <v>458</v>
      </c>
      <c r="B348" s="13">
        <v>46020</v>
      </c>
      <c r="C348" s="12" t="s">
        <v>26</v>
      </c>
      <c r="D348" s="12" t="s">
        <v>27</v>
      </c>
      <c r="E348" s="14">
        <v>100541080</v>
      </c>
      <c r="F348" s="12" t="s">
        <v>51</v>
      </c>
      <c r="G348" s="14">
        <v>8043286</v>
      </c>
      <c r="H348" s="14">
        <f t="shared" si="10"/>
        <v>108584366</v>
      </c>
      <c r="I348">
        <f t="shared" si="11"/>
        <v>12</v>
      </c>
    </row>
    <row r="349" spans="1:9" ht="30" x14ac:dyDescent="0.25">
      <c r="A349" s="12" t="s">
        <v>459</v>
      </c>
      <c r="B349" s="13">
        <v>46020</v>
      </c>
      <c r="C349" s="12" t="s">
        <v>26</v>
      </c>
      <c r="D349" s="12" t="s">
        <v>27</v>
      </c>
      <c r="E349" s="14">
        <v>0</v>
      </c>
      <c r="F349" s="12" t="s">
        <v>51</v>
      </c>
      <c r="G349" s="14">
        <v>0</v>
      </c>
      <c r="H349" s="14">
        <f t="shared" si="10"/>
        <v>0</v>
      </c>
      <c r="I349">
        <f t="shared" si="11"/>
        <v>12</v>
      </c>
    </row>
    <row r="350" spans="1:9" ht="30" x14ac:dyDescent="0.25">
      <c r="A350" s="12" t="s">
        <v>460</v>
      </c>
      <c r="B350" s="13">
        <v>46021</v>
      </c>
      <c r="C350" s="12" t="s">
        <v>26</v>
      </c>
      <c r="D350" s="12" t="s">
        <v>27</v>
      </c>
      <c r="E350" s="14">
        <v>97129983</v>
      </c>
      <c r="F350" s="12" t="s">
        <v>51</v>
      </c>
      <c r="G350" s="14">
        <v>7770399</v>
      </c>
      <c r="H350" s="14">
        <f t="shared" si="10"/>
        <v>104900382</v>
      </c>
      <c r="I350">
        <f t="shared" si="11"/>
        <v>12</v>
      </c>
    </row>
    <row r="351" spans="1:9" ht="30" x14ac:dyDescent="0.25">
      <c r="A351" s="12" t="s">
        <v>461</v>
      </c>
      <c r="B351" s="13">
        <v>46021</v>
      </c>
      <c r="C351" s="12" t="s">
        <v>26</v>
      </c>
      <c r="D351" s="12" t="s">
        <v>27</v>
      </c>
      <c r="E351" s="14">
        <v>124689846</v>
      </c>
      <c r="F351" s="12" t="s">
        <v>51</v>
      </c>
      <c r="G351" s="14">
        <v>9975188</v>
      </c>
      <c r="H351" s="14">
        <f t="shared" si="10"/>
        <v>134665034</v>
      </c>
      <c r="I351">
        <f t="shared" si="11"/>
        <v>12</v>
      </c>
    </row>
    <row r="352" spans="1:9" ht="30" x14ac:dyDescent="0.25">
      <c r="A352" s="12" t="s">
        <v>462</v>
      </c>
      <c r="B352" s="13">
        <v>46021</v>
      </c>
      <c r="C352" s="12" t="s">
        <v>26</v>
      </c>
      <c r="D352" s="12" t="s">
        <v>27</v>
      </c>
      <c r="E352" s="14">
        <v>375052778</v>
      </c>
      <c r="F352" s="12" t="s">
        <v>51</v>
      </c>
      <c r="G352" s="14">
        <v>30004222</v>
      </c>
      <c r="H352" s="14">
        <f t="shared" si="10"/>
        <v>405057000</v>
      </c>
      <c r="I352">
        <f t="shared" si="11"/>
        <v>12</v>
      </c>
    </row>
    <row r="353" spans="1:9" ht="30" x14ac:dyDescent="0.25">
      <c r="A353" s="12" t="s">
        <v>463</v>
      </c>
      <c r="B353" s="13">
        <v>46022</v>
      </c>
      <c r="C353" s="12" t="s">
        <v>26</v>
      </c>
      <c r="D353" s="12" t="s">
        <v>27</v>
      </c>
      <c r="E353" s="14">
        <v>108951516</v>
      </c>
      <c r="F353" s="12" t="s">
        <v>51</v>
      </c>
      <c r="G353" s="14">
        <v>8716121</v>
      </c>
      <c r="H353" s="14">
        <f t="shared" si="10"/>
        <v>117667637</v>
      </c>
      <c r="I353">
        <f t="shared" si="11"/>
        <v>12</v>
      </c>
    </row>
    <row r="354" spans="1:9" ht="30" x14ac:dyDescent="0.25">
      <c r="A354" s="12" t="s">
        <v>464</v>
      </c>
      <c r="B354" s="13">
        <v>46022</v>
      </c>
      <c r="C354" s="12" t="s">
        <v>26</v>
      </c>
      <c r="D354" s="12" t="s">
        <v>27</v>
      </c>
      <c r="E354" s="14">
        <v>237188738</v>
      </c>
      <c r="F354" s="12" t="s">
        <v>51</v>
      </c>
      <c r="G354" s="14">
        <v>18975099</v>
      </c>
      <c r="H354" s="14">
        <f t="shared" si="10"/>
        <v>256163837</v>
      </c>
      <c r="I354">
        <f t="shared" si="11"/>
        <v>12</v>
      </c>
    </row>
  </sheetData>
  <autoFilter ref="A4:I104" xr:uid="{27D3E73B-6466-434C-9D7A-B8B1FED97DA3}"/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TỔNG CHI TIẾT</vt:lpstr>
      <vt:lpstr>NT_BR</vt:lpstr>
      <vt:lpstr>NT_MV</vt:lpstr>
      <vt:lpstr>NT_Thanh toán  </vt:lpstr>
      <vt:lpstr>CÔNG NỢ 2025</vt:lpstr>
      <vt:lpstr>NTF_Tổng hợp</vt:lpstr>
      <vt:lpstr>NT_Tổng hợp THEO LAM</vt:lpstr>
      <vt:lpstr>BÁN RA</vt:lpstr>
      <vt:lpstr>MUA VÀO</vt:lpstr>
      <vt:lpstr>THANH TOÁN CHO NTF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2025-07-12T06:21:20Z</dcterms:created>
  <dcterms:modified xsi:type="dcterms:W3CDTF">2026-03-20T07:01:46Z</dcterms:modified>
</cp:coreProperties>
</file>