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AYCHUDELL\PKT - Copy 2\05 HONG\2025\CHẤM CÔNG\THÁNG 6\"/>
    </mc:Choice>
  </mc:AlternateContent>
  <bookViews>
    <workbookView xWindow="-105" yWindow="-105" windowWidth="23250" windowHeight="12450"/>
  </bookViews>
  <sheets>
    <sheet name="Bảng công" sheetId="2" r:id="rId1"/>
    <sheet name="Sheet1" sheetId="4" r:id="rId2"/>
    <sheet name="Sheet2" sheetId="5" r:id="rId3"/>
    <sheet name="Chi tiết" sheetId="3" r:id="rId4"/>
  </sheets>
  <definedNames>
    <definedName name="_xlnm._FilterDatabase" localSheetId="0" hidden="1">'Bảng công'!$A$4:$AN$31</definedName>
    <definedName name="_xlnm._FilterDatabase" localSheetId="3" hidden="1">'Chi tiết'!$A$2:$Q$702</definedName>
    <definedName name="_xlnm._FilterDatabase" localSheetId="1" hidden="1">Sheet1!$A$2:$U$194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13" i="2" l="1"/>
  <c r="A3" i="4" l="1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H28" i="2" l="1"/>
  <c r="AH29" i="2"/>
  <c r="AM28" i="2" l="1" a="1"/>
  <c r="AM28" i="2" s="1"/>
  <c r="AM29" i="2" a="1"/>
  <c r="AM29" i="2" s="1"/>
  <c r="O127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402" i="3"/>
  <c r="J403" i="3"/>
  <c r="J404" i="3"/>
  <c r="J405" i="3"/>
  <c r="J406" i="3"/>
  <c r="J407" i="3"/>
  <c r="J408" i="3"/>
  <c r="J409" i="3"/>
  <c r="J410" i="3"/>
  <c r="J411" i="3"/>
  <c r="J412" i="3"/>
  <c r="J413" i="3"/>
  <c r="J414" i="3"/>
  <c r="J415" i="3"/>
  <c r="J416" i="3"/>
  <c r="J417" i="3"/>
  <c r="J418" i="3"/>
  <c r="J419" i="3"/>
  <c r="J420" i="3"/>
  <c r="J421" i="3"/>
  <c r="J422" i="3"/>
  <c r="J423" i="3"/>
  <c r="J424" i="3"/>
  <c r="J425" i="3"/>
  <c r="J426" i="3"/>
  <c r="J427" i="3"/>
  <c r="J428" i="3"/>
  <c r="J429" i="3"/>
  <c r="J430" i="3"/>
  <c r="J431" i="3"/>
  <c r="J432" i="3"/>
  <c r="J433" i="3"/>
  <c r="J434" i="3"/>
  <c r="J435" i="3"/>
  <c r="J436" i="3"/>
  <c r="J437" i="3"/>
  <c r="J438" i="3"/>
  <c r="J439" i="3"/>
  <c r="J440" i="3"/>
  <c r="J441" i="3"/>
  <c r="J442" i="3"/>
  <c r="J443" i="3"/>
  <c r="J444" i="3"/>
  <c r="J445" i="3"/>
  <c r="J446" i="3"/>
  <c r="J447" i="3"/>
  <c r="J448" i="3"/>
  <c r="J449" i="3"/>
  <c r="J450" i="3"/>
  <c r="J451" i="3"/>
  <c r="J452" i="3"/>
  <c r="J453" i="3"/>
  <c r="J454" i="3"/>
  <c r="J455" i="3"/>
  <c r="J456" i="3"/>
  <c r="J457" i="3"/>
  <c r="J458" i="3"/>
  <c r="J459" i="3"/>
  <c r="J460" i="3"/>
  <c r="J461" i="3"/>
  <c r="J462" i="3"/>
  <c r="J463" i="3"/>
  <c r="J464" i="3"/>
  <c r="J465" i="3"/>
  <c r="J466" i="3"/>
  <c r="J467" i="3"/>
  <c r="J468" i="3"/>
  <c r="J469" i="3"/>
  <c r="J470" i="3"/>
  <c r="J471" i="3"/>
  <c r="J472" i="3"/>
  <c r="J473" i="3"/>
  <c r="J474" i="3"/>
  <c r="J475" i="3"/>
  <c r="J476" i="3"/>
  <c r="J477" i="3"/>
  <c r="J478" i="3"/>
  <c r="J479" i="3"/>
  <c r="J480" i="3"/>
  <c r="J481" i="3"/>
  <c r="J482" i="3"/>
  <c r="J483" i="3"/>
  <c r="J484" i="3"/>
  <c r="J485" i="3"/>
  <c r="J486" i="3"/>
  <c r="J487" i="3"/>
  <c r="J488" i="3"/>
  <c r="J489" i="3"/>
  <c r="J490" i="3"/>
  <c r="J491" i="3"/>
  <c r="J492" i="3"/>
  <c r="J493" i="3"/>
  <c r="J494" i="3"/>
  <c r="J495" i="3"/>
  <c r="J496" i="3"/>
  <c r="J497" i="3"/>
  <c r="J498" i="3"/>
  <c r="J499" i="3"/>
  <c r="J500" i="3"/>
  <c r="J501" i="3"/>
  <c r="J502" i="3"/>
  <c r="J503" i="3"/>
  <c r="J504" i="3"/>
  <c r="J505" i="3"/>
  <c r="J506" i="3"/>
  <c r="J507" i="3"/>
  <c r="J508" i="3"/>
  <c r="J509" i="3"/>
  <c r="J510" i="3"/>
  <c r="J511" i="3"/>
  <c r="J512" i="3"/>
  <c r="J513" i="3"/>
  <c r="J514" i="3"/>
  <c r="J515" i="3"/>
  <c r="J516" i="3"/>
  <c r="J517" i="3"/>
  <c r="J518" i="3"/>
  <c r="J519" i="3"/>
  <c r="J520" i="3"/>
  <c r="J521" i="3"/>
  <c r="J522" i="3"/>
  <c r="J523" i="3"/>
  <c r="J524" i="3"/>
  <c r="J525" i="3"/>
  <c r="J526" i="3"/>
  <c r="J527" i="3"/>
  <c r="J528" i="3"/>
  <c r="J529" i="3"/>
  <c r="J530" i="3"/>
  <c r="J531" i="3"/>
  <c r="J532" i="3"/>
  <c r="J533" i="3"/>
  <c r="J534" i="3"/>
  <c r="J535" i="3"/>
  <c r="J536" i="3"/>
  <c r="J537" i="3"/>
  <c r="J538" i="3"/>
  <c r="J539" i="3"/>
  <c r="J540" i="3"/>
  <c r="J541" i="3"/>
  <c r="J542" i="3"/>
  <c r="J543" i="3"/>
  <c r="J544" i="3"/>
  <c r="J545" i="3"/>
  <c r="J546" i="3"/>
  <c r="J547" i="3"/>
  <c r="J548" i="3"/>
  <c r="J549" i="3"/>
  <c r="J550" i="3"/>
  <c r="J551" i="3"/>
  <c r="J552" i="3"/>
  <c r="J553" i="3"/>
  <c r="J554" i="3"/>
  <c r="J555" i="3"/>
  <c r="J556" i="3"/>
  <c r="J557" i="3"/>
  <c r="J558" i="3"/>
  <c r="J559" i="3"/>
  <c r="J560" i="3"/>
  <c r="J561" i="3"/>
  <c r="J562" i="3"/>
  <c r="J563" i="3"/>
  <c r="J564" i="3"/>
  <c r="J565" i="3"/>
  <c r="J566" i="3"/>
  <c r="J567" i="3"/>
  <c r="J568" i="3"/>
  <c r="J569" i="3"/>
  <c r="J570" i="3"/>
  <c r="J571" i="3"/>
  <c r="J572" i="3"/>
  <c r="J573" i="3"/>
  <c r="J574" i="3"/>
  <c r="J575" i="3"/>
  <c r="J576" i="3"/>
  <c r="J577" i="3"/>
  <c r="J578" i="3"/>
  <c r="J579" i="3"/>
  <c r="J580" i="3"/>
  <c r="J581" i="3"/>
  <c r="J582" i="3"/>
  <c r="J583" i="3"/>
  <c r="J584" i="3"/>
  <c r="J585" i="3"/>
  <c r="J586" i="3"/>
  <c r="J587" i="3"/>
  <c r="J588" i="3"/>
  <c r="J589" i="3"/>
  <c r="J590" i="3"/>
  <c r="J591" i="3"/>
  <c r="J592" i="3"/>
  <c r="J593" i="3"/>
  <c r="J594" i="3"/>
  <c r="J595" i="3"/>
  <c r="J596" i="3"/>
  <c r="J597" i="3"/>
  <c r="J598" i="3"/>
  <c r="J599" i="3"/>
  <c r="J600" i="3"/>
  <c r="J601" i="3"/>
  <c r="J602" i="3"/>
  <c r="J603" i="3"/>
  <c r="J604" i="3"/>
  <c r="J605" i="3"/>
  <c r="J606" i="3"/>
  <c r="J607" i="3"/>
  <c r="J608" i="3"/>
  <c r="J609" i="3"/>
  <c r="J610" i="3"/>
  <c r="J611" i="3"/>
  <c r="J612" i="3"/>
  <c r="J613" i="3"/>
  <c r="J614" i="3"/>
  <c r="J615" i="3"/>
  <c r="J616" i="3"/>
  <c r="J617" i="3"/>
  <c r="J618" i="3"/>
  <c r="J619" i="3"/>
  <c r="J620" i="3"/>
  <c r="J621" i="3"/>
  <c r="J622" i="3"/>
  <c r="J623" i="3"/>
  <c r="J624" i="3"/>
  <c r="J625" i="3"/>
  <c r="J626" i="3"/>
  <c r="J627" i="3"/>
  <c r="J628" i="3"/>
  <c r="J629" i="3"/>
  <c r="J630" i="3"/>
  <c r="J631" i="3"/>
  <c r="J632" i="3"/>
  <c r="J633" i="3"/>
  <c r="J634" i="3"/>
  <c r="J635" i="3"/>
  <c r="J636" i="3"/>
  <c r="J637" i="3"/>
  <c r="J638" i="3"/>
  <c r="J639" i="3"/>
  <c r="J640" i="3"/>
  <c r="J641" i="3"/>
  <c r="J642" i="3"/>
  <c r="J643" i="3"/>
  <c r="J644" i="3"/>
  <c r="J645" i="3"/>
  <c r="J646" i="3"/>
  <c r="J647" i="3"/>
  <c r="J648" i="3"/>
  <c r="J649" i="3"/>
  <c r="J650" i="3"/>
  <c r="J651" i="3"/>
  <c r="J652" i="3"/>
  <c r="J653" i="3"/>
  <c r="J654" i="3"/>
  <c r="J655" i="3"/>
  <c r="J656" i="3"/>
  <c r="J657" i="3"/>
  <c r="J658" i="3"/>
  <c r="J659" i="3"/>
  <c r="J660" i="3"/>
  <c r="J661" i="3"/>
  <c r="J662" i="3"/>
  <c r="J663" i="3"/>
  <c r="J664" i="3"/>
  <c r="J665" i="3"/>
  <c r="J666" i="3"/>
  <c r="J667" i="3"/>
  <c r="J668" i="3"/>
  <c r="J669" i="3"/>
  <c r="J670" i="3"/>
  <c r="J671" i="3"/>
  <c r="J672" i="3"/>
  <c r="J673" i="3"/>
  <c r="J674" i="3"/>
  <c r="J675" i="3"/>
  <c r="J676" i="3"/>
  <c r="J677" i="3"/>
  <c r="J678" i="3"/>
  <c r="J679" i="3"/>
  <c r="J680" i="3"/>
  <c r="J681" i="3"/>
  <c r="J682" i="3"/>
  <c r="J683" i="3"/>
  <c r="J684" i="3"/>
  <c r="J685" i="3"/>
  <c r="J686" i="3"/>
  <c r="J687" i="3"/>
  <c r="J688" i="3"/>
  <c r="J689" i="3"/>
  <c r="J690" i="3"/>
  <c r="J691" i="3"/>
  <c r="J692" i="3"/>
  <c r="J693" i="3"/>
  <c r="J694" i="3"/>
  <c r="J695" i="3"/>
  <c r="J696" i="3"/>
  <c r="J697" i="3"/>
  <c r="J698" i="3"/>
  <c r="J699" i="3"/>
  <c r="J700" i="3"/>
  <c r="J701" i="3"/>
  <c r="J702" i="3"/>
  <c r="J3" i="3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69" i="3"/>
  <c r="O270" i="3"/>
  <c r="O271" i="3"/>
  <c r="O272" i="3"/>
  <c r="O273" i="3"/>
  <c r="O274" i="3"/>
  <c r="O275" i="3"/>
  <c r="O276" i="3"/>
  <c r="O277" i="3"/>
  <c r="O278" i="3"/>
  <c r="O279" i="3"/>
  <c r="O280" i="3"/>
  <c r="O281" i="3"/>
  <c r="O282" i="3"/>
  <c r="O283" i="3"/>
  <c r="O284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298" i="3"/>
  <c r="O299" i="3"/>
  <c r="O300" i="3"/>
  <c r="O301" i="3"/>
  <c r="O302" i="3"/>
  <c r="O303" i="3"/>
  <c r="O304" i="3"/>
  <c r="O305" i="3"/>
  <c r="O306" i="3"/>
  <c r="O307" i="3"/>
  <c r="O308" i="3"/>
  <c r="O309" i="3"/>
  <c r="O310" i="3"/>
  <c r="O311" i="3"/>
  <c r="O312" i="3"/>
  <c r="O313" i="3"/>
  <c r="O314" i="3"/>
  <c r="O315" i="3"/>
  <c r="O316" i="3"/>
  <c r="O317" i="3"/>
  <c r="O318" i="3"/>
  <c r="O319" i="3"/>
  <c r="O320" i="3"/>
  <c r="O321" i="3"/>
  <c r="O322" i="3"/>
  <c r="O323" i="3"/>
  <c r="O324" i="3"/>
  <c r="O325" i="3"/>
  <c r="O326" i="3"/>
  <c r="O327" i="3"/>
  <c r="O328" i="3"/>
  <c r="O329" i="3"/>
  <c r="O330" i="3"/>
  <c r="O331" i="3"/>
  <c r="O332" i="3"/>
  <c r="O333" i="3"/>
  <c r="O334" i="3"/>
  <c r="O335" i="3"/>
  <c r="O336" i="3"/>
  <c r="O337" i="3"/>
  <c r="O338" i="3"/>
  <c r="O339" i="3"/>
  <c r="O340" i="3"/>
  <c r="O341" i="3"/>
  <c r="O342" i="3"/>
  <c r="O343" i="3"/>
  <c r="O344" i="3"/>
  <c r="O345" i="3"/>
  <c r="O346" i="3"/>
  <c r="O347" i="3"/>
  <c r="O348" i="3"/>
  <c r="O349" i="3"/>
  <c r="O350" i="3"/>
  <c r="O351" i="3"/>
  <c r="O352" i="3"/>
  <c r="O353" i="3"/>
  <c r="O354" i="3"/>
  <c r="O355" i="3"/>
  <c r="O356" i="3"/>
  <c r="O357" i="3"/>
  <c r="O358" i="3"/>
  <c r="O359" i="3"/>
  <c r="O360" i="3"/>
  <c r="O361" i="3"/>
  <c r="O362" i="3"/>
  <c r="O363" i="3"/>
  <c r="O364" i="3"/>
  <c r="O365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379" i="3"/>
  <c r="O380" i="3"/>
  <c r="O381" i="3"/>
  <c r="O382" i="3"/>
  <c r="O383" i="3"/>
  <c r="O384" i="3"/>
  <c r="O385" i="3"/>
  <c r="O386" i="3"/>
  <c r="O387" i="3"/>
  <c r="O388" i="3"/>
  <c r="O389" i="3"/>
  <c r="O390" i="3"/>
  <c r="O391" i="3"/>
  <c r="O392" i="3"/>
  <c r="O393" i="3"/>
  <c r="O394" i="3"/>
  <c r="O395" i="3"/>
  <c r="O396" i="3"/>
  <c r="O397" i="3"/>
  <c r="O398" i="3"/>
  <c r="O399" i="3"/>
  <c r="O400" i="3"/>
  <c r="O401" i="3"/>
  <c r="O402" i="3"/>
  <c r="O403" i="3"/>
  <c r="O404" i="3"/>
  <c r="O405" i="3"/>
  <c r="O406" i="3"/>
  <c r="O407" i="3"/>
  <c r="O408" i="3"/>
  <c r="O409" i="3"/>
  <c r="O410" i="3"/>
  <c r="O411" i="3"/>
  <c r="O412" i="3"/>
  <c r="O413" i="3"/>
  <c r="O414" i="3"/>
  <c r="O415" i="3"/>
  <c r="O416" i="3"/>
  <c r="O417" i="3"/>
  <c r="O418" i="3"/>
  <c r="O419" i="3"/>
  <c r="O420" i="3"/>
  <c r="O421" i="3"/>
  <c r="O422" i="3"/>
  <c r="O423" i="3"/>
  <c r="O424" i="3"/>
  <c r="O425" i="3"/>
  <c r="O426" i="3"/>
  <c r="O427" i="3"/>
  <c r="O428" i="3"/>
  <c r="O429" i="3"/>
  <c r="O430" i="3"/>
  <c r="O431" i="3"/>
  <c r="O432" i="3"/>
  <c r="O433" i="3"/>
  <c r="O434" i="3"/>
  <c r="O435" i="3"/>
  <c r="O436" i="3"/>
  <c r="O437" i="3"/>
  <c r="O438" i="3"/>
  <c r="O439" i="3"/>
  <c r="O440" i="3"/>
  <c r="O441" i="3"/>
  <c r="O442" i="3"/>
  <c r="O443" i="3"/>
  <c r="O444" i="3"/>
  <c r="O445" i="3"/>
  <c r="O446" i="3"/>
  <c r="O447" i="3"/>
  <c r="O448" i="3"/>
  <c r="O449" i="3"/>
  <c r="O450" i="3"/>
  <c r="O451" i="3"/>
  <c r="O452" i="3"/>
  <c r="O453" i="3"/>
  <c r="O454" i="3"/>
  <c r="O455" i="3"/>
  <c r="O456" i="3"/>
  <c r="O457" i="3"/>
  <c r="O458" i="3"/>
  <c r="O459" i="3"/>
  <c r="O460" i="3"/>
  <c r="O461" i="3"/>
  <c r="O462" i="3"/>
  <c r="O463" i="3"/>
  <c r="O464" i="3"/>
  <c r="O465" i="3"/>
  <c r="O466" i="3"/>
  <c r="O467" i="3"/>
  <c r="O468" i="3"/>
  <c r="O469" i="3"/>
  <c r="O470" i="3"/>
  <c r="O471" i="3"/>
  <c r="O472" i="3"/>
  <c r="O473" i="3"/>
  <c r="O474" i="3"/>
  <c r="O475" i="3"/>
  <c r="O476" i="3"/>
  <c r="O477" i="3"/>
  <c r="O478" i="3"/>
  <c r="O479" i="3"/>
  <c r="O480" i="3"/>
  <c r="O481" i="3"/>
  <c r="O482" i="3"/>
  <c r="O483" i="3"/>
  <c r="O484" i="3"/>
  <c r="O485" i="3"/>
  <c r="O486" i="3"/>
  <c r="O487" i="3"/>
  <c r="O488" i="3"/>
  <c r="O489" i="3"/>
  <c r="O490" i="3"/>
  <c r="O491" i="3"/>
  <c r="O492" i="3"/>
  <c r="O493" i="3"/>
  <c r="O494" i="3"/>
  <c r="O495" i="3"/>
  <c r="O496" i="3"/>
  <c r="O497" i="3"/>
  <c r="O498" i="3"/>
  <c r="O499" i="3"/>
  <c r="O500" i="3"/>
  <c r="O501" i="3"/>
  <c r="O502" i="3"/>
  <c r="O503" i="3"/>
  <c r="O504" i="3"/>
  <c r="O505" i="3"/>
  <c r="O506" i="3"/>
  <c r="O507" i="3"/>
  <c r="O508" i="3"/>
  <c r="O509" i="3"/>
  <c r="O510" i="3"/>
  <c r="O511" i="3"/>
  <c r="O512" i="3"/>
  <c r="O513" i="3"/>
  <c r="O514" i="3"/>
  <c r="O515" i="3"/>
  <c r="O516" i="3"/>
  <c r="O517" i="3"/>
  <c r="O518" i="3"/>
  <c r="O519" i="3"/>
  <c r="O520" i="3"/>
  <c r="O521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34" i="3"/>
  <c r="O535" i="3"/>
  <c r="O536" i="3"/>
  <c r="O537" i="3"/>
  <c r="O538" i="3"/>
  <c r="O539" i="3"/>
  <c r="O540" i="3"/>
  <c r="O541" i="3"/>
  <c r="O542" i="3"/>
  <c r="O543" i="3"/>
  <c r="O544" i="3"/>
  <c r="O545" i="3"/>
  <c r="O546" i="3"/>
  <c r="O547" i="3"/>
  <c r="O548" i="3"/>
  <c r="O549" i="3"/>
  <c r="O550" i="3"/>
  <c r="O551" i="3"/>
  <c r="O552" i="3"/>
  <c r="O553" i="3"/>
  <c r="O554" i="3"/>
  <c r="O555" i="3"/>
  <c r="O556" i="3"/>
  <c r="O557" i="3"/>
  <c r="O558" i="3"/>
  <c r="O559" i="3"/>
  <c r="O560" i="3"/>
  <c r="O561" i="3"/>
  <c r="O562" i="3"/>
  <c r="O563" i="3"/>
  <c r="O564" i="3"/>
  <c r="O565" i="3"/>
  <c r="O566" i="3"/>
  <c r="O567" i="3"/>
  <c r="O568" i="3"/>
  <c r="O569" i="3"/>
  <c r="O570" i="3"/>
  <c r="O571" i="3"/>
  <c r="O572" i="3"/>
  <c r="O573" i="3"/>
  <c r="O574" i="3"/>
  <c r="O575" i="3"/>
  <c r="O576" i="3"/>
  <c r="O577" i="3"/>
  <c r="O578" i="3"/>
  <c r="O579" i="3"/>
  <c r="O580" i="3"/>
  <c r="O581" i="3"/>
  <c r="O582" i="3"/>
  <c r="O583" i="3"/>
  <c r="O584" i="3"/>
  <c r="O585" i="3"/>
  <c r="O586" i="3"/>
  <c r="O587" i="3"/>
  <c r="O588" i="3"/>
  <c r="O589" i="3"/>
  <c r="O590" i="3"/>
  <c r="O591" i="3"/>
  <c r="O592" i="3"/>
  <c r="O593" i="3"/>
  <c r="O594" i="3"/>
  <c r="O595" i="3"/>
  <c r="O596" i="3"/>
  <c r="O597" i="3"/>
  <c r="O598" i="3"/>
  <c r="O599" i="3"/>
  <c r="O600" i="3"/>
  <c r="O601" i="3"/>
  <c r="O602" i="3"/>
  <c r="O603" i="3"/>
  <c r="O604" i="3"/>
  <c r="O605" i="3"/>
  <c r="O606" i="3"/>
  <c r="O607" i="3"/>
  <c r="O608" i="3"/>
  <c r="O609" i="3"/>
  <c r="O610" i="3"/>
  <c r="O611" i="3"/>
  <c r="O612" i="3"/>
  <c r="O613" i="3"/>
  <c r="O614" i="3"/>
  <c r="O615" i="3"/>
  <c r="O616" i="3"/>
  <c r="O617" i="3"/>
  <c r="O618" i="3"/>
  <c r="O619" i="3"/>
  <c r="O620" i="3"/>
  <c r="O621" i="3"/>
  <c r="O622" i="3"/>
  <c r="O623" i="3"/>
  <c r="O624" i="3"/>
  <c r="O625" i="3"/>
  <c r="O626" i="3"/>
  <c r="O627" i="3"/>
  <c r="O628" i="3"/>
  <c r="O629" i="3"/>
  <c r="O631" i="3"/>
  <c r="O635" i="3"/>
  <c r="O636" i="3"/>
  <c r="O637" i="3"/>
  <c r="O638" i="3"/>
  <c r="O639" i="3"/>
  <c r="O640" i="3"/>
  <c r="O641" i="3"/>
  <c r="O642" i="3"/>
  <c r="O643" i="3"/>
  <c r="O645" i="3"/>
  <c r="O646" i="3"/>
  <c r="O647" i="3"/>
  <c r="O648" i="3"/>
  <c r="O649" i="3"/>
  <c r="O650" i="3"/>
  <c r="O651" i="3"/>
  <c r="O652" i="3"/>
  <c r="O653" i="3"/>
  <c r="O654" i="3"/>
  <c r="O655" i="3"/>
  <c r="O656" i="3"/>
  <c r="O657" i="3"/>
  <c r="O658" i="3"/>
  <c r="O659" i="3"/>
  <c r="O660" i="3"/>
  <c r="O661" i="3"/>
  <c r="O662" i="3"/>
  <c r="O663" i="3"/>
  <c r="O664" i="3"/>
  <c r="O665" i="3"/>
  <c r="O666" i="3"/>
  <c r="O667" i="3"/>
  <c r="O668" i="3"/>
  <c r="O669" i="3"/>
  <c r="O670" i="3"/>
  <c r="O671" i="3"/>
  <c r="O672" i="3"/>
  <c r="O673" i="3"/>
  <c r="O674" i="3"/>
  <c r="O675" i="3"/>
  <c r="O676" i="3"/>
  <c r="O677" i="3"/>
  <c r="O678" i="3"/>
  <c r="O679" i="3"/>
  <c r="O680" i="3"/>
  <c r="O681" i="3"/>
  <c r="O682" i="3"/>
  <c r="O683" i="3"/>
  <c r="O684" i="3"/>
  <c r="O685" i="3"/>
  <c r="O686" i="3"/>
  <c r="O687" i="3"/>
  <c r="O688" i="3"/>
  <c r="O689" i="3"/>
  <c r="O690" i="3"/>
  <c r="O691" i="3"/>
  <c r="O692" i="3"/>
  <c r="O693" i="3"/>
  <c r="O694" i="3"/>
  <c r="O695" i="3"/>
  <c r="O696" i="3"/>
  <c r="O697" i="3"/>
  <c r="O698" i="3"/>
  <c r="O699" i="3"/>
  <c r="O700" i="3"/>
  <c r="O701" i="3"/>
  <c r="O702" i="3"/>
  <c r="O3" i="3"/>
  <c r="AI34" i="2" l="1"/>
  <c r="A28" i="3"/>
  <c r="N4" i="3" l="1"/>
  <c r="P4" i="3" s="1"/>
  <c r="N5" i="3"/>
  <c r="P5" i="3" s="1"/>
  <c r="N6" i="3"/>
  <c r="P6" i="3" s="1"/>
  <c r="N7" i="3"/>
  <c r="P7" i="3" s="1"/>
  <c r="N8" i="3"/>
  <c r="P8" i="3" s="1"/>
  <c r="N9" i="3"/>
  <c r="P9" i="3" s="1"/>
  <c r="N10" i="3"/>
  <c r="P10" i="3" s="1"/>
  <c r="N11" i="3"/>
  <c r="P11" i="3" s="1"/>
  <c r="N12" i="3"/>
  <c r="P12" i="3" s="1"/>
  <c r="N13" i="3"/>
  <c r="P13" i="3" s="1"/>
  <c r="N14" i="3"/>
  <c r="P14" i="3" s="1"/>
  <c r="N15" i="3"/>
  <c r="P15" i="3" s="1"/>
  <c r="N16" i="3"/>
  <c r="P16" i="3" s="1"/>
  <c r="N17" i="3"/>
  <c r="P17" i="3" s="1"/>
  <c r="N18" i="3"/>
  <c r="P18" i="3" s="1"/>
  <c r="N19" i="3"/>
  <c r="P19" i="3" s="1"/>
  <c r="N20" i="3"/>
  <c r="P20" i="3" s="1"/>
  <c r="N21" i="3"/>
  <c r="P21" i="3" s="1"/>
  <c r="N22" i="3"/>
  <c r="P22" i="3" s="1"/>
  <c r="N23" i="3"/>
  <c r="P23" i="3" s="1"/>
  <c r="N24" i="3"/>
  <c r="P24" i="3" s="1"/>
  <c r="N25" i="3"/>
  <c r="P25" i="3" s="1"/>
  <c r="N26" i="3"/>
  <c r="P26" i="3" s="1"/>
  <c r="N27" i="3"/>
  <c r="P27" i="3" s="1"/>
  <c r="N28" i="3"/>
  <c r="P28" i="3" s="1"/>
  <c r="N29" i="3"/>
  <c r="P29" i="3" s="1"/>
  <c r="N30" i="3"/>
  <c r="P30" i="3" s="1"/>
  <c r="N31" i="3"/>
  <c r="P31" i="3" s="1"/>
  <c r="N32" i="3"/>
  <c r="P32" i="3" s="1"/>
  <c r="N33" i="3"/>
  <c r="P33" i="3" s="1"/>
  <c r="N34" i="3"/>
  <c r="P34" i="3" s="1"/>
  <c r="N35" i="3"/>
  <c r="P35" i="3" s="1"/>
  <c r="N36" i="3"/>
  <c r="P36" i="3" s="1"/>
  <c r="N37" i="3"/>
  <c r="P37" i="3" s="1"/>
  <c r="N38" i="3"/>
  <c r="P38" i="3" s="1"/>
  <c r="N39" i="3"/>
  <c r="P39" i="3" s="1"/>
  <c r="N40" i="3"/>
  <c r="P40" i="3" s="1"/>
  <c r="N41" i="3"/>
  <c r="P41" i="3" s="1"/>
  <c r="N42" i="3"/>
  <c r="P42" i="3" s="1"/>
  <c r="N43" i="3"/>
  <c r="P43" i="3" s="1"/>
  <c r="N44" i="3"/>
  <c r="P44" i="3" s="1"/>
  <c r="N45" i="3"/>
  <c r="P45" i="3" s="1"/>
  <c r="N46" i="3"/>
  <c r="P46" i="3" s="1"/>
  <c r="N47" i="3"/>
  <c r="P47" i="3" s="1"/>
  <c r="N48" i="3"/>
  <c r="P48" i="3" s="1"/>
  <c r="N49" i="3"/>
  <c r="P49" i="3" s="1"/>
  <c r="N50" i="3"/>
  <c r="P50" i="3" s="1"/>
  <c r="N51" i="3"/>
  <c r="P51" i="3" s="1"/>
  <c r="N52" i="3"/>
  <c r="P52" i="3" s="1"/>
  <c r="N53" i="3"/>
  <c r="P53" i="3" s="1"/>
  <c r="N54" i="3"/>
  <c r="P54" i="3" s="1"/>
  <c r="N55" i="3"/>
  <c r="P55" i="3" s="1"/>
  <c r="N56" i="3"/>
  <c r="P56" i="3" s="1"/>
  <c r="N57" i="3"/>
  <c r="P57" i="3" s="1"/>
  <c r="N58" i="3"/>
  <c r="P58" i="3" s="1"/>
  <c r="N59" i="3"/>
  <c r="P59" i="3" s="1"/>
  <c r="N60" i="3"/>
  <c r="P60" i="3" s="1"/>
  <c r="N61" i="3"/>
  <c r="P61" i="3" s="1"/>
  <c r="N62" i="3"/>
  <c r="P62" i="3" s="1"/>
  <c r="N63" i="3"/>
  <c r="P63" i="3" s="1"/>
  <c r="N64" i="3"/>
  <c r="P64" i="3" s="1"/>
  <c r="N65" i="3"/>
  <c r="P65" i="3" s="1"/>
  <c r="N66" i="3"/>
  <c r="P66" i="3" s="1"/>
  <c r="N67" i="3"/>
  <c r="P67" i="3" s="1"/>
  <c r="N68" i="3"/>
  <c r="P68" i="3" s="1"/>
  <c r="N69" i="3"/>
  <c r="P69" i="3" s="1"/>
  <c r="N70" i="3"/>
  <c r="P70" i="3" s="1"/>
  <c r="N71" i="3"/>
  <c r="P71" i="3" s="1"/>
  <c r="N72" i="3"/>
  <c r="P72" i="3" s="1"/>
  <c r="N73" i="3"/>
  <c r="P73" i="3" s="1"/>
  <c r="N74" i="3"/>
  <c r="P74" i="3" s="1"/>
  <c r="N75" i="3"/>
  <c r="P75" i="3" s="1"/>
  <c r="N76" i="3"/>
  <c r="P76" i="3" s="1"/>
  <c r="N77" i="3"/>
  <c r="P77" i="3" s="1"/>
  <c r="N78" i="3"/>
  <c r="P78" i="3" s="1"/>
  <c r="N79" i="3"/>
  <c r="P79" i="3" s="1"/>
  <c r="N80" i="3"/>
  <c r="P80" i="3" s="1"/>
  <c r="N81" i="3"/>
  <c r="P81" i="3" s="1"/>
  <c r="N82" i="3"/>
  <c r="N83" i="3"/>
  <c r="P83" i="3" s="1"/>
  <c r="N84" i="3"/>
  <c r="P84" i="3" s="1"/>
  <c r="N85" i="3"/>
  <c r="P85" i="3" s="1"/>
  <c r="N86" i="3"/>
  <c r="P86" i="3" s="1"/>
  <c r="N87" i="3"/>
  <c r="P87" i="3" s="1"/>
  <c r="N88" i="3"/>
  <c r="P88" i="3" s="1"/>
  <c r="N89" i="3"/>
  <c r="P89" i="3" s="1"/>
  <c r="N90" i="3"/>
  <c r="P90" i="3" s="1"/>
  <c r="N91" i="3"/>
  <c r="P91" i="3" s="1"/>
  <c r="N92" i="3"/>
  <c r="P92" i="3" s="1"/>
  <c r="N93" i="3"/>
  <c r="P93" i="3" s="1"/>
  <c r="N94" i="3"/>
  <c r="P94" i="3" s="1"/>
  <c r="N95" i="3"/>
  <c r="P95" i="3" s="1"/>
  <c r="N96" i="3"/>
  <c r="P96" i="3" s="1"/>
  <c r="N97" i="3"/>
  <c r="P97" i="3" s="1"/>
  <c r="N98" i="3"/>
  <c r="P98" i="3" s="1"/>
  <c r="N99" i="3"/>
  <c r="P99" i="3" s="1"/>
  <c r="N100" i="3"/>
  <c r="P100" i="3" s="1"/>
  <c r="N101" i="3"/>
  <c r="P101" i="3" s="1"/>
  <c r="N102" i="3"/>
  <c r="P102" i="3" s="1"/>
  <c r="N103" i="3"/>
  <c r="P103" i="3" s="1"/>
  <c r="N104" i="3"/>
  <c r="P104" i="3" s="1"/>
  <c r="N105" i="3"/>
  <c r="P105" i="3" s="1"/>
  <c r="N106" i="3"/>
  <c r="P106" i="3" s="1"/>
  <c r="N107" i="3"/>
  <c r="P107" i="3" s="1"/>
  <c r="N108" i="3"/>
  <c r="P108" i="3" s="1"/>
  <c r="N109" i="3"/>
  <c r="P109" i="3" s="1"/>
  <c r="N110" i="3"/>
  <c r="P110" i="3" s="1"/>
  <c r="N111" i="3"/>
  <c r="P111" i="3" s="1"/>
  <c r="N112" i="3"/>
  <c r="P112" i="3" s="1"/>
  <c r="N113" i="3"/>
  <c r="P113" i="3" s="1"/>
  <c r="N114" i="3"/>
  <c r="P114" i="3" s="1"/>
  <c r="N115" i="3"/>
  <c r="P115" i="3" s="1"/>
  <c r="N116" i="3"/>
  <c r="P116" i="3" s="1"/>
  <c r="N117" i="3"/>
  <c r="P117" i="3" s="1"/>
  <c r="N118" i="3"/>
  <c r="P118" i="3" s="1"/>
  <c r="N119" i="3"/>
  <c r="P119" i="3" s="1"/>
  <c r="N120" i="3"/>
  <c r="P120" i="3" s="1"/>
  <c r="N121" i="3"/>
  <c r="P121" i="3" s="1"/>
  <c r="N122" i="3"/>
  <c r="P122" i="3" s="1"/>
  <c r="N123" i="3"/>
  <c r="P123" i="3" s="1"/>
  <c r="N124" i="3"/>
  <c r="P124" i="3" s="1"/>
  <c r="N125" i="3"/>
  <c r="P125" i="3" s="1"/>
  <c r="N126" i="3"/>
  <c r="P126" i="3" s="1"/>
  <c r="N127" i="3"/>
  <c r="P127" i="3" s="1"/>
  <c r="N128" i="3"/>
  <c r="P128" i="3" s="1"/>
  <c r="N129" i="3"/>
  <c r="P129" i="3" s="1"/>
  <c r="N130" i="3"/>
  <c r="P130" i="3" s="1"/>
  <c r="N131" i="3"/>
  <c r="P131" i="3" s="1"/>
  <c r="N132" i="3"/>
  <c r="P132" i="3" s="1"/>
  <c r="N133" i="3"/>
  <c r="P133" i="3" s="1"/>
  <c r="N134" i="3"/>
  <c r="P134" i="3" s="1"/>
  <c r="N135" i="3"/>
  <c r="P135" i="3" s="1"/>
  <c r="N136" i="3"/>
  <c r="P136" i="3" s="1"/>
  <c r="N137" i="3"/>
  <c r="P137" i="3" s="1"/>
  <c r="N138" i="3"/>
  <c r="P138" i="3" s="1"/>
  <c r="N139" i="3"/>
  <c r="P139" i="3" s="1"/>
  <c r="N140" i="3"/>
  <c r="P140" i="3" s="1"/>
  <c r="N141" i="3"/>
  <c r="P141" i="3" s="1"/>
  <c r="N142" i="3"/>
  <c r="P142" i="3" s="1"/>
  <c r="N143" i="3"/>
  <c r="P143" i="3" s="1"/>
  <c r="N144" i="3"/>
  <c r="P144" i="3" s="1"/>
  <c r="N145" i="3"/>
  <c r="P145" i="3" s="1"/>
  <c r="N146" i="3"/>
  <c r="P146" i="3" s="1"/>
  <c r="N147" i="3"/>
  <c r="P147" i="3" s="1"/>
  <c r="N148" i="3"/>
  <c r="P148" i="3" s="1"/>
  <c r="N149" i="3"/>
  <c r="P149" i="3" s="1"/>
  <c r="N150" i="3"/>
  <c r="P150" i="3" s="1"/>
  <c r="N151" i="3"/>
  <c r="P151" i="3" s="1"/>
  <c r="N152" i="3"/>
  <c r="P152" i="3" s="1"/>
  <c r="N153" i="3"/>
  <c r="P153" i="3" s="1"/>
  <c r="N154" i="3"/>
  <c r="P154" i="3" s="1"/>
  <c r="N155" i="3"/>
  <c r="P155" i="3" s="1"/>
  <c r="N156" i="3"/>
  <c r="P156" i="3" s="1"/>
  <c r="N157" i="3"/>
  <c r="P157" i="3" s="1"/>
  <c r="N158" i="3"/>
  <c r="P158" i="3" s="1"/>
  <c r="N159" i="3"/>
  <c r="P159" i="3" s="1"/>
  <c r="N160" i="3"/>
  <c r="P160" i="3" s="1"/>
  <c r="N161" i="3"/>
  <c r="P161" i="3" s="1"/>
  <c r="N162" i="3"/>
  <c r="P162" i="3" s="1"/>
  <c r="N163" i="3"/>
  <c r="P163" i="3" s="1"/>
  <c r="N164" i="3"/>
  <c r="P164" i="3" s="1"/>
  <c r="N165" i="3"/>
  <c r="P165" i="3" s="1"/>
  <c r="N166" i="3"/>
  <c r="P166" i="3" s="1"/>
  <c r="N167" i="3"/>
  <c r="P167" i="3" s="1"/>
  <c r="N168" i="3"/>
  <c r="P168" i="3" s="1"/>
  <c r="N169" i="3"/>
  <c r="P169" i="3" s="1"/>
  <c r="N170" i="3"/>
  <c r="P170" i="3" s="1"/>
  <c r="N171" i="3"/>
  <c r="P171" i="3" s="1"/>
  <c r="N172" i="3"/>
  <c r="P172" i="3" s="1"/>
  <c r="N173" i="3"/>
  <c r="P173" i="3" s="1"/>
  <c r="N174" i="3"/>
  <c r="P174" i="3" s="1"/>
  <c r="N175" i="3"/>
  <c r="P175" i="3" s="1"/>
  <c r="N176" i="3"/>
  <c r="P176" i="3" s="1"/>
  <c r="N177" i="3"/>
  <c r="P177" i="3" s="1"/>
  <c r="N178" i="3"/>
  <c r="P178" i="3" s="1"/>
  <c r="N179" i="3"/>
  <c r="P179" i="3" s="1"/>
  <c r="N180" i="3"/>
  <c r="P180" i="3" s="1"/>
  <c r="N181" i="3"/>
  <c r="P181" i="3" s="1"/>
  <c r="N182" i="3"/>
  <c r="P182" i="3" s="1"/>
  <c r="N183" i="3"/>
  <c r="P183" i="3" s="1"/>
  <c r="N184" i="3"/>
  <c r="P184" i="3" s="1"/>
  <c r="N185" i="3"/>
  <c r="P185" i="3" s="1"/>
  <c r="N186" i="3"/>
  <c r="P186" i="3" s="1"/>
  <c r="N187" i="3"/>
  <c r="P187" i="3" s="1"/>
  <c r="N188" i="3"/>
  <c r="P188" i="3" s="1"/>
  <c r="N189" i="3"/>
  <c r="P189" i="3" s="1"/>
  <c r="N190" i="3"/>
  <c r="P190" i="3" s="1"/>
  <c r="N191" i="3"/>
  <c r="P191" i="3" s="1"/>
  <c r="N192" i="3"/>
  <c r="P192" i="3" s="1"/>
  <c r="N193" i="3"/>
  <c r="P193" i="3" s="1"/>
  <c r="N194" i="3"/>
  <c r="P194" i="3" s="1"/>
  <c r="N195" i="3"/>
  <c r="P195" i="3" s="1"/>
  <c r="N196" i="3"/>
  <c r="P196" i="3" s="1"/>
  <c r="N197" i="3"/>
  <c r="P197" i="3" s="1"/>
  <c r="N198" i="3"/>
  <c r="P198" i="3" s="1"/>
  <c r="N199" i="3"/>
  <c r="P199" i="3" s="1"/>
  <c r="N200" i="3"/>
  <c r="P200" i="3" s="1"/>
  <c r="N201" i="3"/>
  <c r="P201" i="3" s="1"/>
  <c r="N202" i="3"/>
  <c r="P202" i="3" s="1"/>
  <c r="N203" i="3"/>
  <c r="P203" i="3" s="1"/>
  <c r="N204" i="3"/>
  <c r="P204" i="3" s="1"/>
  <c r="N205" i="3"/>
  <c r="P205" i="3" s="1"/>
  <c r="N206" i="3"/>
  <c r="P206" i="3" s="1"/>
  <c r="N207" i="3"/>
  <c r="P207" i="3" s="1"/>
  <c r="N208" i="3"/>
  <c r="P208" i="3" s="1"/>
  <c r="N209" i="3"/>
  <c r="P209" i="3" s="1"/>
  <c r="N210" i="3"/>
  <c r="P210" i="3" s="1"/>
  <c r="N211" i="3"/>
  <c r="P211" i="3" s="1"/>
  <c r="N212" i="3"/>
  <c r="P212" i="3" s="1"/>
  <c r="N213" i="3"/>
  <c r="P213" i="3" s="1"/>
  <c r="N214" i="3"/>
  <c r="P214" i="3" s="1"/>
  <c r="N215" i="3"/>
  <c r="P215" i="3" s="1"/>
  <c r="N216" i="3"/>
  <c r="P216" i="3" s="1"/>
  <c r="N217" i="3"/>
  <c r="P217" i="3" s="1"/>
  <c r="N218" i="3"/>
  <c r="P218" i="3" s="1"/>
  <c r="N219" i="3"/>
  <c r="P219" i="3" s="1"/>
  <c r="N220" i="3"/>
  <c r="P220" i="3" s="1"/>
  <c r="N221" i="3"/>
  <c r="P221" i="3" s="1"/>
  <c r="N222" i="3"/>
  <c r="P222" i="3" s="1"/>
  <c r="N223" i="3"/>
  <c r="P223" i="3" s="1"/>
  <c r="N224" i="3"/>
  <c r="P224" i="3" s="1"/>
  <c r="N225" i="3"/>
  <c r="P225" i="3" s="1"/>
  <c r="N226" i="3"/>
  <c r="P226" i="3" s="1"/>
  <c r="N227" i="3"/>
  <c r="P227" i="3" s="1"/>
  <c r="N228" i="3"/>
  <c r="P228" i="3" s="1"/>
  <c r="N229" i="3"/>
  <c r="P229" i="3" s="1"/>
  <c r="N230" i="3"/>
  <c r="P230" i="3" s="1"/>
  <c r="N231" i="3"/>
  <c r="P231" i="3" s="1"/>
  <c r="N232" i="3"/>
  <c r="P232" i="3" s="1"/>
  <c r="N233" i="3"/>
  <c r="P233" i="3" s="1"/>
  <c r="N234" i="3"/>
  <c r="P234" i="3" s="1"/>
  <c r="N235" i="3"/>
  <c r="P235" i="3" s="1"/>
  <c r="N236" i="3"/>
  <c r="P236" i="3" s="1"/>
  <c r="N237" i="3"/>
  <c r="P237" i="3" s="1"/>
  <c r="N238" i="3"/>
  <c r="P238" i="3" s="1"/>
  <c r="N239" i="3"/>
  <c r="P239" i="3" s="1"/>
  <c r="N240" i="3"/>
  <c r="P240" i="3" s="1"/>
  <c r="N241" i="3"/>
  <c r="P241" i="3" s="1"/>
  <c r="N242" i="3"/>
  <c r="P242" i="3" s="1"/>
  <c r="N243" i="3"/>
  <c r="P243" i="3" s="1"/>
  <c r="N244" i="3"/>
  <c r="P244" i="3" s="1"/>
  <c r="N245" i="3"/>
  <c r="P245" i="3" s="1"/>
  <c r="N246" i="3"/>
  <c r="P246" i="3" s="1"/>
  <c r="N247" i="3"/>
  <c r="P247" i="3" s="1"/>
  <c r="N248" i="3"/>
  <c r="P248" i="3" s="1"/>
  <c r="N249" i="3"/>
  <c r="P249" i="3" s="1"/>
  <c r="N250" i="3"/>
  <c r="P250" i="3" s="1"/>
  <c r="N251" i="3"/>
  <c r="P251" i="3" s="1"/>
  <c r="N252" i="3"/>
  <c r="P252" i="3" s="1"/>
  <c r="N253" i="3"/>
  <c r="P253" i="3" s="1"/>
  <c r="N254" i="3"/>
  <c r="P254" i="3" s="1"/>
  <c r="N255" i="3"/>
  <c r="P255" i="3" s="1"/>
  <c r="N256" i="3"/>
  <c r="P256" i="3" s="1"/>
  <c r="N257" i="3"/>
  <c r="P257" i="3" s="1"/>
  <c r="N258" i="3"/>
  <c r="P258" i="3" s="1"/>
  <c r="N259" i="3"/>
  <c r="P259" i="3" s="1"/>
  <c r="N260" i="3"/>
  <c r="P260" i="3" s="1"/>
  <c r="N261" i="3"/>
  <c r="P261" i="3" s="1"/>
  <c r="N262" i="3"/>
  <c r="P262" i="3" s="1"/>
  <c r="N263" i="3"/>
  <c r="P263" i="3" s="1"/>
  <c r="N264" i="3"/>
  <c r="P264" i="3" s="1"/>
  <c r="N265" i="3"/>
  <c r="P265" i="3" s="1"/>
  <c r="N266" i="3"/>
  <c r="P266" i="3" s="1"/>
  <c r="N267" i="3"/>
  <c r="P267" i="3" s="1"/>
  <c r="N268" i="3"/>
  <c r="P268" i="3" s="1"/>
  <c r="N269" i="3"/>
  <c r="P269" i="3" s="1"/>
  <c r="N270" i="3"/>
  <c r="P270" i="3" s="1"/>
  <c r="N271" i="3"/>
  <c r="P271" i="3" s="1"/>
  <c r="N272" i="3"/>
  <c r="P272" i="3" s="1"/>
  <c r="N273" i="3"/>
  <c r="P273" i="3" s="1"/>
  <c r="N274" i="3"/>
  <c r="P274" i="3" s="1"/>
  <c r="N275" i="3"/>
  <c r="P275" i="3" s="1"/>
  <c r="N276" i="3"/>
  <c r="P276" i="3" s="1"/>
  <c r="N277" i="3"/>
  <c r="P277" i="3" s="1"/>
  <c r="N278" i="3"/>
  <c r="P278" i="3" s="1"/>
  <c r="N279" i="3"/>
  <c r="P279" i="3" s="1"/>
  <c r="N280" i="3"/>
  <c r="P280" i="3" s="1"/>
  <c r="N281" i="3"/>
  <c r="P281" i="3" s="1"/>
  <c r="N282" i="3"/>
  <c r="P282" i="3" s="1"/>
  <c r="N283" i="3"/>
  <c r="P283" i="3" s="1"/>
  <c r="N284" i="3"/>
  <c r="P284" i="3" s="1"/>
  <c r="N285" i="3"/>
  <c r="P285" i="3" s="1"/>
  <c r="N286" i="3"/>
  <c r="P286" i="3" s="1"/>
  <c r="N287" i="3"/>
  <c r="P287" i="3" s="1"/>
  <c r="N288" i="3"/>
  <c r="P288" i="3" s="1"/>
  <c r="N289" i="3"/>
  <c r="P289" i="3" s="1"/>
  <c r="N290" i="3"/>
  <c r="P290" i="3" s="1"/>
  <c r="N291" i="3"/>
  <c r="P291" i="3" s="1"/>
  <c r="N292" i="3"/>
  <c r="P292" i="3" s="1"/>
  <c r="N293" i="3"/>
  <c r="P293" i="3" s="1"/>
  <c r="N294" i="3"/>
  <c r="P294" i="3" s="1"/>
  <c r="N295" i="3"/>
  <c r="P295" i="3" s="1"/>
  <c r="N296" i="3"/>
  <c r="P296" i="3" s="1"/>
  <c r="N297" i="3"/>
  <c r="P297" i="3" s="1"/>
  <c r="N298" i="3"/>
  <c r="P298" i="3" s="1"/>
  <c r="N299" i="3"/>
  <c r="P299" i="3" s="1"/>
  <c r="N300" i="3"/>
  <c r="P300" i="3" s="1"/>
  <c r="N301" i="3"/>
  <c r="P301" i="3" s="1"/>
  <c r="N302" i="3"/>
  <c r="P302" i="3" s="1"/>
  <c r="N303" i="3"/>
  <c r="P303" i="3" s="1"/>
  <c r="N304" i="3"/>
  <c r="P304" i="3" s="1"/>
  <c r="N305" i="3"/>
  <c r="P305" i="3" s="1"/>
  <c r="N306" i="3"/>
  <c r="P306" i="3" s="1"/>
  <c r="N307" i="3"/>
  <c r="P307" i="3" s="1"/>
  <c r="N308" i="3"/>
  <c r="P308" i="3" s="1"/>
  <c r="N309" i="3"/>
  <c r="P309" i="3" s="1"/>
  <c r="N310" i="3"/>
  <c r="P310" i="3" s="1"/>
  <c r="N311" i="3"/>
  <c r="P311" i="3" s="1"/>
  <c r="N312" i="3"/>
  <c r="P312" i="3" s="1"/>
  <c r="N313" i="3"/>
  <c r="P313" i="3" s="1"/>
  <c r="N314" i="3"/>
  <c r="P314" i="3" s="1"/>
  <c r="N315" i="3"/>
  <c r="P315" i="3" s="1"/>
  <c r="N316" i="3"/>
  <c r="P316" i="3" s="1"/>
  <c r="N317" i="3"/>
  <c r="P317" i="3" s="1"/>
  <c r="N318" i="3"/>
  <c r="P318" i="3" s="1"/>
  <c r="N319" i="3"/>
  <c r="P319" i="3" s="1"/>
  <c r="N320" i="3"/>
  <c r="P320" i="3" s="1"/>
  <c r="N321" i="3"/>
  <c r="P321" i="3" s="1"/>
  <c r="N322" i="3"/>
  <c r="P322" i="3" s="1"/>
  <c r="N323" i="3"/>
  <c r="P323" i="3" s="1"/>
  <c r="N324" i="3"/>
  <c r="P324" i="3" s="1"/>
  <c r="N325" i="3"/>
  <c r="P325" i="3" s="1"/>
  <c r="N326" i="3"/>
  <c r="P326" i="3" s="1"/>
  <c r="N327" i="3"/>
  <c r="P327" i="3" s="1"/>
  <c r="N328" i="3"/>
  <c r="P328" i="3" s="1"/>
  <c r="N329" i="3"/>
  <c r="P329" i="3" s="1"/>
  <c r="N330" i="3"/>
  <c r="P330" i="3" s="1"/>
  <c r="N331" i="3"/>
  <c r="P331" i="3" s="1"/>
  <c r="N332" i="3"/>
  <c r="P332" i="3" s="1"/>
  <c r="N333" i="3"/>
  <c r="P333" i="3" s="1"/>
  <c r="N334" i="3"/>
  <c r="P334" i="3" s="1"/>
  <c r="N335" i="3"/>
  <c r="P335" i="3" s="1"/>
  <c r="N336" i="3"/>
  <c r="P336" i="3" s="1"/>
  <c r="N337" i="3"/>
  <c r="P337" i="3" s="1"/>
  <c r="N338" i="3"/>
  <c r="P338" i="3" s="1"/>
  <c r="N339" i="3"/>
  <c r="P339" i="3" s="1"/>
  <c r="N340" i="3"/>
  <c r="P340" i="3" s="1"/>
  <c r="N341" i="3"/>
  <c r="P341" i="3" s="1"/>
  <c r="N342" i="3"/>
  <c r="P342" i="3" s="1"/>
  <c r="N343" i="3"/>
  <c r="P343" i="3" s="1"/>
  <c r="N344" i="3"/>
  <c r="P344" i="3" s="1"/>
  <c r="N345" i="3"/>
  <c r="P345" i="3" s="1"/>
  <c r="N346" i="3"/>
  <c r="P346" i="3" s="1"/>
  <c r="N347" i="3"/>
  <c r="P347" i="3" s="1"/>
  <c r="N348" i="3"/>
  <c r="P348" i="3" s="1"/>
  <c r="N349" i="3"/>
  <c r="P349" i="3" s="1"/>
  <c r="N350" i="3"/>
  <c r="P350" i="3" s="1"/>
  <c r="N351" i="3"/>
  <c r="P351" i="3" s="1"/>
  <c r="N352" i="3"/>
  <c r="P352" i="3" s="1"/>
  <c r="N353" i="3"/>
  <c r="P353" i="3" s="1"/>
  <c r="N354" i="3"/>
  <c r="P354" i="3" s="1"/>
  <c r="N355" i="3"/>
  <c r="P355" i="3" s="1"/>
  <c r="N356" i="3"/>
  <c r="P356" i="3" s="1"/>
  <c r="N357" i="3"/>
  <c r="P357" i="3" s="1"/>
  <c r="N358" i="3"/>
  <c r="P358" i="3" s="1"/>
  <c r="N359" i="3"/>
  <c r="P359" i="3" s="1"/>
  <c r="N360" i="3"/>
  <c r="P360" i="3" s="1"/>
  <c r="N361" i="3"/>
  <c r="P361" i="3" s="1"/>
  <c r="N362" i="3"/>
  <c r="P362" i="3" s="1"/>
  <c r="N363" i="3"/>
  <c r="P363" i="3" s="1"/>
  <c r="N364" i="3"/>
  <c r="P364" i="3" s="1"/>
  <c r="N365" i="3"/>
  <c r="P365" i="3" s="1"/>
  <c r="N366" i="3"/>
  <c r="P366" i="3" s="1"/>
  <c r="N367" i="3"/>
  <c r="P367" i="3" s="1"/>
  <c r="N368" i="3"/>
  <c r="P368" i="3" s="1"/>
  <c r="N369" i="3"/>
  <c r="P369" i="3" s="1"/>
  <c r="N370" i="3"/>
  <c r="P370" i="3" s="1"/>
  <c r="N371" i="3"/>
  <c r="P371" i="3" s="1"/>
  <c r="N372" i="3"/>
  <c r="P372" i="3" s="1"/>
  <c r="N373" i="3"/>
  <c r="P373" i="3" s="1"/>
  <c r="N374" i="3"/>
  <c r="P374" i="3" s="1"/>
  <c r="N375" i="3"/>
  <c r="P375" i="3" s="1"/>
  <c r="N376" i="3"/>
  <c r="P376" i="3" s="1"/>
  <c r="N377" i="3"/>
  <c r="P377" i="3" s="1"/>
  <c r="N378" i="3"/>
  <c r="P378" i="3" s="1"/>
  <c r="N379" i="3"/>
  <c r="P379" i="3" s="1"/>
  <c r="N380" i="3"/>
  <c r="P380" i="3" s="1"/>
  <c r="N381" i="3"/>
  <c r="P381" i="3" s="1"/>
  <c r="N382" i="3"/>
  <c r="P382" i="3" s="1"/>
  <c r="N383" i="3"/>
  <c r="P383" i="3" s="1"/>
  <c r="N384" i="3"/>
  <c r="P384" i="3" s="1"/>
  <c r="N385" i="3"/>
  <c r="P385" i="3" s="1"/>
  <c r="N386" i="3"/>
  <c r="P386" i="3" s="1"/>
  <c r="N387" i="3"/>
  <c r="P387" i="3" s="1"/>
  <c r="N388" i="3"/>
  <c r="P388" i="3" s="1"/>
  <c r="N389" i="3"/>
  <c r="P389" i="3" s="1"/>
  <c r="N390" i="3"/>
  <c r="P390" i="3" s="1"/>
  <c r="N391" i="3"/>
  <c r="P391" i="3" s="1"/>
  <c r="N392" i="3"/>
  <c r="P392" i="3" s="1"/>
  <c r="N393" i="3"/>
  <c r="P393" i="3" s="1"/>
  <c r="N394" i="3"/>
  <c r="P394" i="3" s="1"/>
  <c r="N395" i="3"/>
  <c r="P395" i="3" s="1"/>
  <c r="N396" i="3"/>
  <c r="P396" i="3" s="1"/>
  <c r="N397" i="3"/>
  <c r="P397" i="3" s="1"/>
  <c r="N398" i="3"/>
  <c r="P398" i="3" s="1"/>
  <c r="N399" i="3"/>
  <c r="P399" i="3" s="1"/>
  <c r="N400" i="3"/>
  <c r="P400" i="3" s="1"/>
  <c r="N401" i="3"/>
  <c r="P401" i="3" s="1"/>
  <c r="N402" i="3"/>
  <c r="P402" i="3" s="1"/>
  <c r="N403" i="3"/>
  <c r="P403" i="3" s="1"/>
  <c r="N404" i="3"/>
  <c r="P404" i="3" s="1"/>
  <c r="N405" i="3"/>
  <c r="P405" i="3" s="1"/>
  <c r="N406" i="3"/>
  <c r="P406" i="3" s="1"/>
  <c r="N407" i="3"/>
  <c r="P407" i="3" s="1"/>
  <c r="N408" i="3"/>
  <c r="P408" i="3" s="1"/>
  <c r="N409" i="3"/>
  <c r="P409" i="3" s="1"/>
  <c r="N410" i="3"/>
  <c r="P410" i="3" s="1"/>
  <c r="N411" i="3"/>
  <c r="P411" i="3" s="1"/>
  <c r="N412" i="3"/>
  <c r="P412" i="3" s="1"/>
  <c r="N413" i="3"/>
  <c r="P413" i="3" s="1"/>
  <c r="N414" i="3"/>
  <c r="P414" i="3" s="1"/>
  <c r="N415" i="3"/>
  <c r="P415" i="3" s="1"/>
  <c r="N416" i="3"/>
  <c r="P416" i="3" s="1"/>
  <c r="N417" i="3"/>
  <c r="P417" i="3" s="1"/>
  <c r="N418" i="3"/>
  <c r="P418" i="3" s="1"/>
  <c r="N419" i="3"/>
  <c r="P419" i="3" s="1"/>
  <c r="N420" i="3"/>
  <c r="P420" i="3" s="1"/>
  <c r="N421" i="3"/>
  <c r="P421" i="3" s="1"/>
  <c r="N422" i="3"/>
  <c r="P422" i="3" s="1"/>
  <c r="N423" i="3"/>
  <c r="P423" i="3" s="1"/>
  <c r="N424" i="3"/>
  <c r="P424" i="3" s="1"/>
  <c r="N425" i="3"/>
  <c r="P425" i="3" s="1"/>
  <c r="N426" i="3"/>
  <c r="P426" i="3" s="1"/>
  <c r="N427" i="3"/>
  <c r="P427" i="3" s="1"/>
  <c r="N428" i="3"/>
  <c r="P428" i="3" s="1"/>
  <c r="N429" i="3"/>
  <c r="P429" i="3" s="1"/>
  <c r="N430" i="3"/>
  <c r="P430" i="3" s="1"/>
  <c r="N431" i="3"/>
  <c r="P431" i="3" s="1"/>
  <c r="N432" i="3"/>
  <c r="P432" i="3" s="1"/>
  <c r="N433" i="3"/>
  <c r="P433" i="3" s="1"/>
  <c r="N434" i="3"/>
  <c r="P434" i="3" s="1"/>
  <c r="N435" i="3"/>
  <c r="P435" i="3" s="1"/>
  <c r="N436" i="3"/>
  <c r="P436" i="3" s="1"/>
  <c r="N437" i="3"/>
  <c r="P437" i="3" s="1"/>
  <c r="N438" i="3"/>
  <c r="P438" i="3" s="1"/>
  <c r="N439" i="3"/>
  <c r="P439" i="3" s="1"/>
  <c r="N440" i="3"/>
  <c r="P440" i="3" s="1"/>
  <c r="N441" i="3"/>
  <c r="P441" i="3" s="1"/>
  <c r="N442" i="3"/>
  <c r="P442" i="3" s="1"/>
  <c r="N443" i="3"/>
  <c r="P443" i="3" s="1"/>
  <c r="N444" i="3"/>
  <c r="P444" i="3" s="1"/>
  <c r="N445" i="3"/>
  <c r="P445" i="3" s="1"/>
  <c r="N446" i="3"/>
  <c r="P446" i="3" s="1"/>
  <c r="N447" i="3"/>
  <c r="P447" i="3" s="1"/>
  <c r="N448" i="3"/>
  <c r="P448" i="3" s="1"/>
  <c r="N449" i="3"/>
  <c r="P449" i="3" s="1"/>
  <c r="N450" i="3"/>
  <c r="P450" i="3" s="1"/>
  <c r="N451" i="3"/>
  <c r="P451" i="3" s="1"/>
  <c r="N452" i="3"/>
  <c r="P452" i="3" s="1"/>
  <c r="N453" i="3"/>
  <c r="P453" i="3" s="1"/>
  <c r="N454" i="3"/>
  <c r="P454" i="3" s="1"/>
  <c r="N455" i="3"/>
  <c r="P455" i="3" s="1"/>
  <c r="N456" i="3"/>
  <c r="P456" i="3" s="1"/>
  <c r="N457" i="3"/>
  <c r="P457" i="3" s="1"/>
  <c r="N458" i="3"/>
  <c r="N459" i="3"/>
  <c r="P459" i="3" s="1"/>
  <c r="N460" i="3"/>
  <c r="P460" i="3" s="1"/>
  <c r="N461" i="3"/>
  <c r="P461" i="3" s="1"/>
  <c r="N462" i="3"/>
  <c r="P462" i="3" s="1"/>
  <c r="N463" i="3"/>
  <c r="P463" i="3" s="1"/>
  <c r="N464" i="3"/>
  <c r="P464" i="3" s="1"/>
  <c r="N465" i="3"/>
  <c r="P465" i="3" s="1"/>
  <c r="N466" i="3"/>
  <c r="P466" i="3" s="1"/>
  <c r="N467" i="3"/>
  <c r="P467" i="3" s="1"/>
  <c r="N468" i="3"/>
  <c r="P468" i="3" s="1"/>
  <c r="N469" i="3"/>
  <c r="P469" i="3" s="1"/>
  <c r="N470" i="3"/>
  <c r="P470" i="3" s="1"/>
  <c r="N471" i="3"/>
  <c r="P471" i="3" s="1"/>
  <c r="N472" i="3"/>
  <c r="P472" i="3" s="1"/>
  <c r="N473" i="3"/>
  <c r="P473" i="3" s="1"/>
  <c r="N474" i="3"/>
  <c r="P474" i="3" s="1"/>
  <c r="N475" i="3"/>
  <c r="P475" i="3" s="1"/>
  <c r="N476" i="3"/>
  <c r="P476" i="3" s="1"/>
  <c r="N477" i="3"/>
  <c r="P477" i="3" s="1"/>
  <c r="N478" i="3"/>
  <c r="P478" i="3" s="1"/>
  <c r="N479" i="3"/>
  <c r="P479" i="3" s="1"/>
  <c r="N480" i="3"/>
  <c r="P480" i="3" s="1"/>
  <c r="N481" i="3"/>
  <c r="P481" i="3" s="1"/>
  <c r="N482" i="3"/>
  <c r="P482" i="3" s="1"/>
  <c r="N483" i="3"/>
  <c r="P483" i="3" s="1"/>
  <c r="N484" i="3"/>
  <c r="P484" i="3" s="1"/>
  <c r="N485" i="3"/>
  <c r="P485" i="3" s="1"/>
  <c r="N486" i="3"/>
  <c r="P486" i="3" s="1"/>
  <c r="N487" i="3"/>
  <c r="P487" i="3" s="1"/>
  <c r="N488" i="3"/>
  <c r="P488" i="3" s="1"/>
  <c r="N489" i="3"/>
  <c r="P489" i="3" s="1"/>
  <c r="N490" i="3"/>
  <c r="P490" i="3" s="1"/>
  <c r="N491" i="3"/>
  <c r="P491" i="3" s="1"/>
  <c r="N492" i="3"/>
  <c r="P492" i="3" s="1"/>
  <c r="N493" i="3"/>
  <c r="P493" i="3" s="1"/>
  <c r="N494" i="3"/>
  <c r="P494" i="3" s="1"/>
  <c r="N495" i="3"/>
  <c r="P495" i="3" s="1"/>
  <c r="N496" i="3"/>
  <c r="P496" i="3" s="1"/>
  <c r="N497" i="3"/>
  <c r="P497" i="3" s="1"/>
  <c r="N498" i="3"/>
  <c r="P498" i="3" s="1"/>
  <c r="N499" i="3"/>
  <c r="P499" i="3" s="1"/>
  <c r="N500" i="3"/>
  <c r="P500" i="3" s="1"/>
  <c r="N501" i="3"/>
  <c r="P501" i="3" s="1"/>
  <c r="N502" i="3"/>
  <c r="P502" i="3" s="1"/>
  <c r="N503" i="3"/>
  <c r="P503" i="3" s="1"/>
  <c r="N504" i="3"/>
  <c r="P504" i="3" s="1"/>
  <c r="N505" i="3"/>
  <c r="P505" i="3" s="1"/>
  <c r="N506" i="3"/>
  <c r="P506" i="3" s="1"/>
  <c r="N507" i="3"/>
  <c r="P507" i="3" s="1"/>
  <c r="N508" i="3"/>
  <c r="P508" i="3" s="1"/>
  <c r="N509" i="3"/>
  <c r="P509" i="3" s="1"/>
  <c r="N510" i="3"/>
  <c r="P510" i="3" s="1"/>
  <c r="N511" i="3"/>
  <c r="P511" i="3" s="1"/>
  <c r="N512" i="3"/>
  <c r="P512" i="3" s="1"/>
  <c r="N513" i="3"/>
  <c r="P513" i="3" s="1"/>
  <c r="N514" i="3"/>
  <c r="P514" i="3" s="1"/>
  <c r="N515" i="3"/>
  <c r="P515" i="3" s="1"/>
  <c r="N516" i="3"/>
  <c r="P516" i="3" s="1"/>
  <c r="N517" i="3"/>
  <c r="P517" i="3" s="1"/>
  <c r="N518" i="3"/>
  <c r="P518" i="3" s="1"/>
  <c r="N519" i="3"/>
  <c r="P519" i="3" s="1"/>
  <c r="N520" i="3"/>
  <c r="P520" i="3" s="1"/>
  <c r="N521" i="3"/>
  <c r="P521" i="3" s="1"/>
  <c r="N522" i="3"/>
  <c r="P522" i="3" s="1"/>
  <c r="N523" i="3"/>
  <c r="P523" i="3" s="1"/>
  <c r="N524" i="3"/>
  <c r="P524" i="3" s="1"/>
  <c r="N525" i="3"/>
  <c r="P525" i="3" s="1"/>
  <c r="N526" i="3"/>
  <c r="P526" i="3" s="1"/>
  <c r="N527" i="3"/>
  <c r="P527" i="3" s="1"/>
  <c r="N528" i="3"/>
  <c r="P528" i="3" s="1"/>
  <c r="N529" i="3"/>
  <c r="P529" i="3" s="1"/>
  <c r="N530" i="3"/>
  <c r="P530" i="3" s="1"/>
  <c r="N531" i="3"/>
  <c r="P531" i="3" s="1"/>
  <c r="N532" i="3"/>
  <c r="P532" i="3" s="1"/>
  <c r="N533" i="3"/>
  <c r="P533" i="3" s="1"/>
  <c r="N534" i="3"/>
  <c r="P534" i="3" s="1"/>
  <c r="N535" i="3"/>
  <c r="P535" i="3" s="1"/>
  <c r="N536" i="3"/>
  <c r="P536" i="3" s="1"/>
  <c r="N537" i="3"/>
  <c r="P537" i="3" s="1"/>
  <c r="N538" i="3"/>
  <c r="P538" i="3" s="1"/>
  <c r="N539" i="3"/>
  <c r="P539" i="3" s="1"/>
  <c r="N540" i="3"/>
  <c r="P540" i="3" s="1"/>
  <c r="N541" i="3"/>
  <c r="P541" i="3" s="1"/>
  <c r="N542" i="3"/>
  <c r="P542" i="3" s="1"/>
  <c r="N543" i="3"/>
  <c r="P543" i="3" s="1"/>
  <c r="N544" i="3"/>
  <c r="P544" i="3" s="1"/>
  <c r="N545" i="3"/>
  <c r="P545" i="3" s="1"/>
  <c r="N546" i="3"/>
  <c r="P546" i="3" s="1"/>
  <c r="N547" i="3"/>
  <c r="P547" i="3" s="1"/>
  <c r="N548" i="3"/>
  <c r="P548" i="3" s="1"/>
  <c r="N549" i="3"/>
  <c r="P549" i="3" s="1"/>
  <c r="N550" i="3"/>
  <c r="P550" i="3" s="1"/>
  <c r="N551" i="3"/>
  <c r="P551" i="3" s="1"/>
  <c r="N552" i="3"/>
  <c r="P552" i="3" s="1"/>
  <c r="N553" i="3"/>
  <c r="P553" i="3" s="1"/>
  <c r="N554" i="3"/>
  <c r="P554" i="3" s="1"/>
  <c r="N555" i="3"/>
  <c r="P555" i="3" s="1"/>
  <c r="N556" i="3"/>
  <c r="P556" i="3" s="1"/>
  <c r="N557" i="3"/>
  <c r="P557" i="3" s="1"/>
  <c r="N558" i="3"/>
  <c r="P558" i="3" s="1"/>
  <c r="N559" i="3"/>
  <c r="P559" i="3" s="1"/>
  <c r="N560" i="3"/>
  <c r="P560" i="3" s="1"/>
  <c r="N561" i="3"/>
  <c r="P561" i="3" s="1"/>
  <c r="N562" i="3"/>
  <c r="P562" i="3" s="1"/>
  <c r="N563" i="3"/>
  <c r="P563" i="3" s="1"/>
  <c r="N564" i="3"/>
  <c r="P564" i="3" s="1"/>
  <c r="N565" i="3"/>
  <c r="P565" i="3" s="1"/>
  <c r="N566" i="3"/>
  <c r="P566" i="3" s="1"/>
  <c r="N567" i="3"/>
  <c r="P567" i="3" s="1"/>
  <c r="N568" i="3"/>
  <c r="P568" i="3" s="1"/>
  <c r="N569" i="3"/>
  <c r="P569" i="3" s="1"/>
  <c r="N570" i="3"/>
  <c r="P570" i="3" s="1"/>
  <c r="N571" i="3"/>
  <c r="P571" i="3" s="1"/>
  <c r="N572" i="3"/>
  <c r="P572" i="3" s="1"/>
  <c r="N573" i="3"/>
  <c r="P573" i="3" s="1"/>
  <c r="N574" i="3"/>
  <c r="P574" i="3" s="1"/>
  <c r="N575" i="3"/>
  <c r="P575" i="3" s="1"/>
  <c r="N576" i="3"/>
  <c r="P576" i="3" s="1"/>
  <c r="N577" i="3"/>
  <c r="P577" i="3" s="1"/>
  <c r="N578" i="3"/>
  <c r="P578" i="3" s="1"/>
  <c r="N579" i="3"/>
  <c r="P579" i="3" s="1"/>
  <c r="N580" i="3"/>
  <c r="P580" i="3" s="1"/>
  <c r="N581" i="3"/>
  <c r="P581" i="3" s="1"/>
  <c r="N582" i="3"/>
  <c r="P582" i="3" s="1"/>
  <c r="N583" i="3"/>
  <c r="P583" i="3" s="1"/>
  <c r="N584" i="3"/>
  <c r="P584" i="3" s="1"/>
  <c r="N585" i="3"/>
  <c r="P585" i="3" s="1"/>
  <c r="N586" i="3"/>
  <c r="P586" i="3" s="1"/>
  <c r="N587" i="3"/>
  <c r="P587" i="3" s="1"/>
  <c r="N588" i="3"/>
  <c r="P588" i="3" s="1"/>
  <c r="N589" i="3"/>
  <c r="P589" i="3" s="1"/>
  <c r="N590" i="3"/>
  <c r="P590" i="3" s="1"/>
  <c r="N591" i="3"/>
  <c r="P591" i="3" s="1"/>
  <c r="N592" i="3"/>
  <c r="P592" i="3" s="1"/>
  <c r="N593" i="3"/>
  <c r="P593" i="3" s="1"/>
  <c r="N594" i="3"/>
  <c r="P594" i="3" s="1"/>
  <c r="N595" i="3"/>
  <c r="P595" i="3" s="1"/>
  <c r="N596" i="3"/>
  <c r="P596" i="3" s="1"/>
  <c r="N597" i="3"/>
  <c r="P597" i="3" s="1"/>
  <c r="N598" i="3"/>
  <c r="P598" i="3" s="1"/>
  <c r="N599" i="3"/>
  <c r="P599" i="3" s="1"/>
  <c r="N600" i="3"/>
  <c r="P600" i="3" s="1"/>
  <c r="N601" i="3"/>
  <c r="P601" i="3" s="1"/>
  <c r="N602" i="3"/>
  <c r="P602" i="3" s="1"/>
  <c r="N603" i="3"/>
  <c r="P603" i="3" s="1"/>
  <c r="N604" i="3"/>
  <c r="P604" i="3" s="1"/>
  <c r="N605" i="3"/>
  <c r="P605" i="3" s="1"/>
  <c r="N606" i="3"/>
  <c r="P606" i="3" s="1"/>
  <c r="N607" i="3"/>
  <c r="P607" i="3" s="1"/>
  <c r="N608" i="3"/>
  <c r="P608" i="3" s="1"/>
  <c r="N609" i="3"/>
  <c r="P609" i="3" s="1"/>
  <c r="N610" i="3"/>
  <c r="P610" i="3" s="1"/>
  <c r="N611" i="3"/>
  <c r="P611" i="3" s="1"/>
  <c r="N612" i="3"/>
  <c r="P612" i="3" s="1"/>
  <c r="N613" i="3"/>
  <c r="P613" i="3" s="1"/>
  <c r="N614" i="3"/>
  <c r="P614" i="3" s="1"/>
  <c r="N615" i="3"/>
  <c r="P615" i="3" s="1"/>
  <c r="N616" i="3"/>
  <c r="P616" i="3" s="1"/>
  <c r="N617" i="3"/>
  <c r="P617" i="3" s="1"/>
  <c r="N618" i="3"/>
  <c r="P618" i="3" s="1"/>
  <c r="N619" i="3"/>
  <c r="P619" i="3" s="1"/>
  <c r="N620" i="3"/>
  <c r="P620" i="3" s="1"/>
  <c r="N621" i="3"/>
  <c r="P621" i="3" s="1"/>
  <c r="N622" i="3"/>
  <c r="P622" i="3" s="1"/>
  <c r="N623" i="3"/>
  <c r="P623" i="3" s="1"/>
  <c r="N624" i="3"/>
  <c r="P624" i="3" s="1"/>
  <c r="N625" i="3"/>
  <c r="P625" i="3" s="1"/>
  <c r="N626" i="3"/>
  <c r="P626" i="3" s="1"/>
  <c r="N627" i="3"/>
  <c r="P627" i="3" s="1"/>
  <c r="N628" i="3"/>
  <c r="P628" i="3" s="1"/>
  <c r="N629" i="3"/>
  <c r="P629" i="3" s="1"/>
  <c r="N630" i="3"/>
  <c r="P630" i="3" s="1"/>
  <c r="N631" i="3"/>
  <c r="P631" i="3" s="1"/>
  <c r="N632" i="3"/>
  <c r="P632" i="3" s="1"/>
  <c r="N633" i="3"/>
  <c r="N634" i="3"/>
  <c r="P634" i="3" s="1"/>
  <c r="N635" i="3"/>
  <c r="N636" i="3"/>
  <c r="P636" i="3" s="1"/>
  <c r="N637" i="3"/>
  <c r="P637" i="3" s="1"/>
  <c r="N638" i="3"/>
  <c r="P638" i="3" s="1"/>
  <c r="N639" i="3"/>
  <c r="P639" i="3" s="1"/>
  <c r="N640" i="3"/>
  <c r="P640" i="3" s="1"/>
  <c r="N641" i="3"/>
  <c r="P641" i="3" s="1"/>
  <c r="N642" i="3"/>
  <c r="P642" i="3" s="1"/>
  <c r="N643" i="3"/>
  <c r="P643" i="3" s="1"/>
  <c r="N644" i="3"/>
  <c r="P644" i="3" s="1"/>
  <c r="N645" i="3"/>
  <c r="P645" i="3" s="1"/>
  <c r="N646" i="3"/>
  <c r="P646" i="3" s="1"/>
  <c r="N647" i="3"/>
  <c r="P647" i="3" s="1"/>
  <c r="N648" i="3"/>
  <c r="P648" i="3" s="1"/>
  <c r="N649" i="3"/>
  <c r="P649" i="3" s="1"/>
  <c r="N650" i="3"/>
  <c r="P650" i="3" s="1"/>
  <c r="N651" i="3"/>
  <c r="P651" i="3" s="1"/>
  <c r="N652" i="3"/>
  <c r="P652" i="3" s="1"/>
  <c r="N653" i="3"/>
  <c r="P653" i="3" s="1"/>
  <c r="N654" i="3"/>
  <c r="P654" i="3" s="1"/>
  <c r="N655" i="3"/>
  <c r="P655" i="3" s="1"/>
  <c r="N656" i="3"/>
  <c r="P656" i="3" s="1"/>
  <c r="N657" i="3"/>
  <c r="P657" i="3" s="1"/>
  <c r="N658" i="3"/>
  <c r="P658" i="3" s="1"/>
  <c r="N659" i="3"/>
  <c r="P659" i="3" s="1"/>
  <c r="N660" i="3"/>
  <c r="P660" i="3" s="1"/>
  <c r="N661" i="3"/>
  <c r="P661" i="3" s="1"/>
  <c r="N662" i="3"/>
  <c r="P662" i="3" s="1"/>
  <c r="N663" i="3"/>
  <c r="P663" i="3" s="1"/>
  <c r="N664" i="3"/>
  <c r="P664" i="3" s="1"/>
  <c r="N665" i="3"/>
  <c r="P665" i="3" s="1"/>
  <c r="N666" i="3"/>
  <c r="P666" i="3" s="1"/>
  <c r="N667" i="3"/>
  <c r="P667" i="3" s="1"/>
  <c r="N668" i="3"/>
  <c r="P668" i="3" s="1"/>
  <c r="N669" i="3"/>
  <c r="P669" i="3" s="1"/>
  <c r="N670" i="3"/>
  <c r="P670" i="3" s="1"/>
  <c r="N671" i="3"/>
  <c r="P671" i="3" s="1"/>
  <c r="N672" i="3"/>
  <c r="P672" i="3" s="1"/>
  <c r="N673" i="3"/>
  <c r="P673" i="3" s="1"/>
  <c r="N674" i="3"/>
  <c r="P674" i="3" s="1"/>
  <c r="N675" i="3"/>
  <c r="P675" i="3" s="1"/>
  <c r="N676" i="3"/>
  <c r="P676" i="3" s="1"/>
  <c r="N677" i="3"/>
  <c r="P677" i="3" s="1"/>
  <c r="N678" i="3"/>
  <c r="P678" i="3" s="1"/>
  <c r="N679" i="3"/>
  <c r="P679" i="3" s="1"/>
  <c r="N680" i="3"/>
  <c r="P680" i="3" s="1"/>
  <c r="N681" i="3"/>
  <c r="P681" i="3" s="1"/>
  <c r="N682" i="3"/>
  <c r="P682" i="3" s="1"/>
  <c r="N683" i="3"/>
  <c r="P683" i="3" s="1"/>
  <c r="N684" i="3"/>
  <c r="P684" i="3" s="1"/>
  <c r="N685" i="3"/>
  <c r="P685" i="3" s="1"/>
  <c r="N686" i="3"/>
  <c r="P686" i="3" s="1"/>
  <c r="N687" i="3"/>
  <c r="P687" i="3" s="1"/>
  <c r="N688" i="3"/>
  <c r="P688" i="3" s="1"/>
  <c r="N689" i="3"/>
  <c r="P689" i="3" s="1"/>
  <c r="N690" i="3"/>
  <c r="P690" i="3" s="1"/>
  <c r="N691" i="3"/>
  <c r="P691" i="3" s="1"/>
  <c r="N692" i="3"/>
  <c r="P692" i="3" s="1"/>
  <c r="N693" i="3"/>
  <c r="P693" i="3" s="1"/>
  <c r="N694" i="3"/>
  <c r="P694" i="3" s="1"/>
  <c r="N695" i="3"/>
  <c r="P695" i="3" s="1"/>
  <c r="N696" i="3"/>
  <c r="P696" i="3" s="1"/>
  <c r="N697" i="3"/>
  <c r="P697" i="3" s="1"/>
  <c r="N698" i="3"/>
  <c r="P698" i="3" s="1"/>
  <c r="N699" i="3"/>
  <c r="P699" i="3" s="1"/>
  <c r="N700" i="3"/>
  <c r="P700" i="3" s="1"/>
  <c r="N701" i="3"/>
  <c r="P701" i="3" s="1"/>
  <c r="N702" i="3"/>
  <c r="P702" i="3" s="1"/>
  <c r="N3" i="3"/>
  <c r="P3" i="3" s="1"/>
  <c r="A3" i="3"/>
  <c r="AO33" i="2" l="1"/>
  <c r="P633" i="3"/>
  <c r="P458" i="3"/>
  <c r="AO7" i="2" s="1"/>
  <c r="P82" i="3"/>
  <c r="AO29" i="2" s="1"/>
  <c r="AO17" i="2"/>
  <c r="AO6" i="2"/>
  <c r="AO12" i="2"/>
  <c r="AO25" i="2"/>
  <c r="AO8" i="2"/>
  <c r="AO13" i="2"/>
  <c r="AO22" i="2"/>
  <c r="AO24" i="2"/>
  <c r="AO18" i="2"/>
  <c r="AO21" i="2"/>
  <c r="AO19" i="2"/>
  <c r="AO20" i="2"/>
  <c r="AO30" i="2"/>
  <c r="AO11" i="2"/>
  <c r="AO31" i="2"/>
  <c r="AO16" i="2"/>
  <c r="AO26" i="2"/>
  <c r="AO34" i="2"/>
  <c r="AO10" i="2"/>
  <c r="AO9" i="2"/>
  <c r="AO32" i="2"/>
  <c r="AO15" i="2"/>
  <c r="AO28" i="2"/>
  <c r="AO23" i="2"/>
  <c r="AJ33" i="2"/>
  <c r="AJ21" i="2"/>
  <c r="AJ8" i="2"/>
  <c r="AJ15" i="2"/>
  <c r="AJ20" i="2"/>
  <c r="AJ34" i="2"/>
  <c r="AJ22" i="2"/>
  <c r="AJ9" i="2"/>
  <c r="AJ11" i="2"/>
  <c r="AJ31" i="2"/>
  <c r="AJ28" i="2"/>
  <c r="AJ23" i="2"/>
  <c r="AJ10" i="2"/>
  <c r="AJ24" i="2"/>
  <c r="AJ19" i="2"/>
  <c r="AJ29" i="2"/>
  <c r="AJ17" i="2"/>
  <c r="AJ25" i="2"/>
  <c r="AJ12" i="2"/>
  <c r="AJ30" i="2"/>
  <c r="AJ26" i="2"/>
  <c r="AJ32" i="2"/>
  <c r="AJ18" i="2"/>
  <c r="AJ13" i="2"/>
  <c r="AJ6" i="2"/>
  <c r="AJ7" i="2"/>
  <c r="AJ16" i="2"/>
  <c r="A4" i="3" l="1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I11" i="2" l="1"/>
  <c r="AI24" i="2"/>
  <c r="AI10" i="2"/>
  <c r="AI13" i="2"/>
  <c r="AI18" i="2"/>
  <c r="AI17" i="2"/>
  <c r="AI21" i="2"/>
  <c r="AI16" i="2"/>
  <c r="AI22" i="2"/>
  <c r="AI19" i="2"/>
  <c r="AI20" i="2"/>
  <c r="AI30" i="2"/>
  <c r="AI31" i="2"/>
  <c r="AI29" i="2"/>
  <c r="AI33" i="2"/>
  <c r="AI23" i="2"/>
  <c r="AI8" i="2"/>
  <c r="AI9" i="2"/>
  <c r="AI25" i="2"/>
  <c r="AI32" i="2"/>
  <c r="AI28" i="2"/>
  <c r="AI6" i="2"/>
  <c r="AI7" i="2"/>
  <c r="AI12" i="2"/>
  <c r="AI26" i="2"/>
  <c r="AI15" i="2"/>
  <c r="AM1" i="2"/>
  <c r="Y48" i="2" s="1"/>
  <c r="D4" i="2" l="1"/>
  <c r="E4" i="2" s="1"/>
  <c r="F4" i="2" s="1"/>
  <c r="G4" i="2" s="1"/>
  <c r="H4" i="2" s="1"/>
  <c r="I4" i="2" s="1"/>
  <c r="J4" i="2" s="1"/>
  <c r="K4" i="2" s="1"/>
  <c r="L4" i="2" s="1"/>
  <c r="M4" i="2" s="1"/>
  <c r="N4" i="2" s="1"/>
  <c r="O4" i="2" s="1"/>
  <c r="P4" i="2" s="1"/>
  <c r="Q4" i="2" s="1"/>
  <c r="R4" i="2" s="1"/>
  <c r="S4" i="2" s="1"/>
  <c r="T4" i="2" s="1"/>
  <c r="U4" i="2" s="1"/>
  <c r="V4" i="2" s="1"/>
  <c r="W4" i="2" s="1"/>
  <c r="X4" i="2" s="1"/>
  <c r="Y4" i="2" s="1"/>
  <c r="Z4" i="2" s="1"/>
  <c r="AA4" i="2" s="1"/>
  <c r="AB4" i="2" s="1"/>
  <c r="AC4" i="2" s="1"/>
  <c r="AD4" i="2" s="1"/>
  <c r="AE4" i="2" s="1"/>
  <c r="AF4" i="2" s="1"/>
  <c r="AG4" i="2" s="1"/>
  <c r="D3" i="2"/>
  <c r="D33" i="2" l="1"/>
  <c r="D16" i="2"/>
  <c r="D24" i="2"/>
  <c r="D8" i="2"/>
  <c r="D18" i="2"/>
  <c r="D10" i="2"/>
  <c r="D26" i="2"/>
  <c r="D23" i="2"/>
  <c r="D11" i="2"/>
  <c r="D31" i="2"/>
  <c r="D21" i="2"/>
  <c r="D9" i="2"/>
  <c r="D34" i="2"/>
  <c r="D17" i="2"/>
  <c r="D25" i="2"/>
  <c r="D13" i="2"/>
  <c r="D20" i="2"/>
  <c r="D12" i="2"/>
  <c r="D32" i="2"/>
  <c r="D22" i="2"/>
  <c r="D15" i="2"/>
  <c r="D6" i="2"/>
  <c r="D30" i="2"/>
  <c r="D19" i="2"/>
  <c r="D7" i="2"/>
  <c r="E3" i="2"/>
  <c r="E15" i="2" l="1"/>
  <c r="E17" i="2"/>
  <c r="E11" i="2"/>
  <c r="E26" i="2"/>
  <c r="E18" i="2"/>
  <c r="E24" i="2"/>
  <c r="E16" i="2"/>
  <c r="E25" i="2"/>
  <c r="E32" i="2"/>
  <c r="E8" i="2"/>
  <c r="E23" i="2"/>
  <c r="E20" i="2"/>
  <c r="E34" i="2"/>
  <c r="E30" i="2"/>
  <c r="E19" i="2"/>
  <c r="E13" i="2"/>
  <c r="E7" i="2"/>
  <c r="E33" i="2"/>
  <c r="E22" i="2"/>
  <c r="E10" i="2"/>
  <c r="E9" i="2"/>
  <c r="E21" i="2"/>
  <c r="E12" i="2"/>
  <c r="E6" i="2"/>
  <c r="E31" i="2"/>
  <c r="F3" i="2"/>
  <c r="F31" i="2" l="1"/>
  <c r="F32" i="2"/>
  <c r="F33" i="2"/>
  <c r="F18" i="2"/>
  <c r="F8" i="2"/>
  <c r="F21" i="2"/>
  <c r="F24" i="2"/>
  <c r="F15" i="2"/>
  <c r="F23" i="2"/>
  <c r="F34" i="2"/>
  <c r="F11" i="2"/>
  <c r="F16" i="2"/>
  <c r="F19" i="2"/>
  <c r="F20" i="2"/>
  <c r="F9" i="2"/>
  <c r="F10" i="2"/>
  <c r="F7" i="2"/>
  <c r="F25" i="2"/>
  <c r="F12" i="2"/>
  <c r="F22" i="2"/>
  <c r="F13" i="2"/>
  <c r="F26" i="2"/>
  <c r="F30" i="2"/>
  <c r="F6" i="2"/>
  <c r="F17" i="2"/>
  <c r="G3" i="2"/>
  <c r="G7" i="2" l="1"/>
  <c r="G30" i="2"/>
  <c r="G22" i="2"/>
  <c r="G12" i="2"/>
  <c r="G20" i="2"/>
  <c r="G9" i="2"/>
  <c r="G23" i="2"/>
  <c r="G8" i="2"/>
  <c r="G11" i="2"/>
  <c r="G26" i="2"/>
  <c r="G33" i="2"/>
  <c r="G15" i="2"/>
  <c r="G16" i="2"/>
  <c r="G6" i="2"/>
  <c r="G31" i="2"/>
  <c r="G25" i="2"/>
  <c r="G24" i="2"/>
  <c r="G18" i="2"/>
  <c r="G13" i="2"/>
  <c r="G21" i="2"/>
  <c r="G17" i="2"/>
  <c r="G32" i="2"/>
  <c r="G34" i="2"/>
  <c r="G19" i="2"/>
  <c r="G10" i="2"/>
  <c r="H3" i="2"/>
  <c r="H26" i="2" l="1"/>
  <c r="H6" i="2"/>
  <c r="H16" i="2"/>
  <c r="H9" i="2"/>
  <c r="H11" i="2"/>
  <c r="H34" i="2"/>
  <c r="H19" i="2"/>
  <c r="H15" i="2"/>
  <c r="H10" i="2"/>
  <c r="H24" i="2"/>
  <c r="H12" i="2"/>
  <c r="H7" i="2"/>
  <c r="H18" i="2"/>
  <c r="H23" i="2"/>
  <c r="H8" i="2"/>
  <c r="H32" i="2"/>
  <c r="H33" i="2"/>
  <c r="H22" i="2"/>
  <c r="H17" i="2"/>
  <c r="H13" i="2"/>
  <c r="H30" i="2"/>
  <c r="H20" i="2"/>
  <c r="H21" i="2"/>
  <c r="H25" i="2"/>
  <c r="H31" i="2"/>
  <c r="I3" i="2"/>
  <c r="I13" i="2" l="1"/>
  <c r="I25" i="2"/>
  <c r="I9" i="2"/>
  <c r="I31" i="2"/>
  <c r="I18" i="2"/>
  <c r="I15" i="2"/>
  <c r="I32" i="2"/>
  <c r="I21" i="2"/>
  <c r="I33" i="2"/>
  <c r="I20" i="2"/>
  <c r="I24" i="2"/>
  <c r="I23" i="2"/>
  <c r="I7" i="2"/>
  <c r="I17" i="2"/>
  <c r="I12" i="2"/>
  <c r="I30" i="2"/>
  <c r="I19" i="2"/>
  <c r="I11" i="2"/>
  <c r="I16" i="2"/>
  <c r="I26" i="2"/>
  <c r="I8" i="2"/>
  <c r="I34" i="2"/>
  <c r="I10" i="2"/>
  <c r="I6" i="2"/>
  <c r="I22" i="2"/>
  <c r="J3" i="2"/>
  <c r="J31" i="2" l="1"/>
  <c r="J34" i="2"/>
  <c r="J6" i="2"/>
  <c r="J20" i="2"/>
  <c r="J10" i="2"/>
  <c r="J30" i="2"/>
  <c r="J26" i="2"/>
  <c r="J7" i="2"/>
  <c r="J12" i="2"/>
  <c r="J8" i="2"/>
  <c r="J9" i="2"/>
  <c r="J13" i="2"/>
  <c r="J32" i="2"/>
  <c r="J19" i="2"/>
  <c r="J22" i="2"/>
  <c r="J15" i="2"/>
  <c r="J25" i="2"/>
  <c r="J21" i="2"/>
  <c r="J33" i="2"/>
  <c r="J11" i="2"/>
  <c r="J17" i="2"/>
  <c r="J16" i="2"/>
  <c r="J24" i="2"/>
  <c r="J23" i="2"/>
  <c r="J18" i="2"/>
  <c r="K3" i="2"/>
  <c r="K33" i="2" l="1"/>
  <c r="K16" i="2"/>
  <c r="K19" i="2"/>
  <c r="K22" i="2"/>
  <c r="K25" i="2"/>
  <c r="K7" i="2"/>
  <c r="K10" i="2"/>
  <c r="K13" i="2"/>
  <c r="K31" i="2"/>
  <c r="K34" i="2"/>
  <c r="K17" i="2"/>
  <c r="K20" i="2"/>
  <c r="K23" i="2"/>
  <c r="K26" i="2"/>
  <c r="K8" i="2"/>
  <c r="K11" i="2"/>
  <c r="K6" i="2"/>
  <c r="K32" i="2"/>
  <c r="K30" i="2"/>
  <c r="K18" i="2"/>
  <c r="K21" i="2"/>
  <c r="K24" i="2"/>
  <c r="K9" i="2"/>
  <c r="K12" i="2"/>
  <c r="K15" i="2"/>
  <c r="L3" i="2"/>
  <c r="L16" i="2" l="1"/>
  <c r="L11" i="2"/>
  <c r="L12" i="2"/>
  <c r="L10" i="2"/>
  <c r="L22" i="2"/>
  <c r="L15" i="2"/>
  <c r="L23" i="2"/>
  <c r="L6" i="2"/>
  <c r="L21" i="2"/>
  <c r="L33" i="2"/>
  <c r="L30" i="2"/>
  <c r="L26" i="2"/>
  <c r="L25" i="2"/>
  <c r="L8" i="2"/>
  <c r="L31" i="2"/>
  <c r="L17" i="2"/>
  <c r="L24" i="2"/>
  <c r="L13" i="2"/>
  <c r="L20" i="2"/>
  <c r="L9" i="2"/>
  <c r="L19" i="2"/>
  <c r="L18" i="2"/>
  <c r="L7" i="2"/>
  <c r="L32" i="2"/>
  <c r="L34" i="2"/>
  <c r="M3" i="2"/>
  <c r="M18" i="2" l="1"/>
  <c r="M22" i="2"/>
  <c r="M21" i="2"/>
  <c r="M15" i="2"/>
  <c r="M34" i="2"/>
  <c r="M12" i="2"/>
  <c r="M16" i="2"/>
  <c r="M23" i="2"/>
  <c r="M19" i="2"/>
  <c r="M11" i="2"/>
  <c r="M17" i="2"/>
  <c r="M25" i="2"/>
  <c r="M31" i="2"/>
  <c r="M20" i="2"/>
  <c r="M6" i="2"/>
  <c r="M33" i="2"/>
  <c r="M30" i="2"/>
  <c r="M8" i="2"/>
  <c r="M24" i="2"/>
  <c r="M7" i="2"/>
  <c r="M9" i="2"/>
  <c r="M26" i="2"/>
  <c r="M10" i="2"/>
  <c r="M32" i="2"/>
  <c r="M13" i="2"/>
  <c r="N3" i="2"/>
  <c r="N32" i="2" l="1"/>
  <c r="N16" i="2"/>
  <c r="N30" i="2"/>
  <c r="N6" i="2"/>
  <c r="N17" i="2"/>
  <c r="N12" i="2"/>
  <c r="N11" i="2"/>
  <c r="N26" i="2"/>
  <c r="N23" i="2"/>
  <c r="N13" i="2"/>
  <c r="N34" i="2"/>
  <c r="N7" i="2"/>
  <c r="N10" i="2"/>
  <c r="N15" i="2"/>
  <c r="N24" i="2"/>
  <c r="N31" i="2"/>
  <c r="N33" i="2"/>
  <c r="N25" i="2"/>
  <c r="N9" i="2"/>
  <c r="N21" i="2"/>
  <c r="N19" i="2"/>
  <c r="N18" i="2"/>
  <c r="N8" i="2"/>
  <c r="N20" i="2"/>
  <c r="N22" i="2"/>
  <c r="O3" i="2"/>
  <c r="O16" i="2" l="1"/>
  <c r="O21" i="2"/>
  <c r="O11" i="2"/>
  <c r="O15" i="2"/>
  <c r="O33" i="2"/>
  <c r="O10" i="2"/>
  <c r="O30" i="2"/>
  <c r="O6" i="2"/>
  <c r="O18" i="2"/>
  <c r="O25" i="2"/>
  <c r="O24" i="2"/>
  <c r="O9" i="2"/>
  <c r="O26" i="2"/>
  <c r="O34" i="2"/>
  <c r="O8" i="2"/>
  <c r="O12" i="2"/>
  <c r="O32" i="2"/>
  <c r="O31" i="2"/>
  <c r="O23" i="2"/>
  <c r="O17" i="2"/>
  <c r="O13" i="2"/>
  <c r="O19" i="2"/>
  <c r="O7" i="2"/>
  <c r="O20" i="2"/>
  <c r="O22" i="2"/>
  <c r="P3" i="2"/>
  <c r="P33" i="2" l="1"/>
  <c r="P11" i="2"/>
  <c r="P17" i="2"/>
  <c r="P32" i="2"/>
  <c r="P34" i="2"/>
  <c r="P15" i="2"/>
  <c r="P18" i="2"/>
  <c r="P13" i="2"/>
  <c r="P20" i="2"/>
  <c r="P8" i="2"/>
  <c r="P24" i="2"/>
  <c r="P31" i="2"/>
  <c r="P23" i="2"/>
  <c r="P22" i="2"/>
  <c r="P19" i="2"/>
  <c r="P26" i="2"/>
  <c r="P6" i="2"/>
  <c r="P12" i="2"/>
  <c r="P30" i="2"/>
  <c r="P7" i="2"/>
  <c r="P21" i="2"/>
  <c r="P16" i="2"/>
  <c r="P9" i="2"/>
  <c r="P10" i="2"/>
  <c r="P25" i="2"/>
  <c r="Q3" i="2"/>
  <c r="Q32" i="2" l="1"/>
  <c r="Q10" i="2"/>
  <c r="Q18" i="2"/>
  <c r="Q33" i="2"/>
  <c r="Q22" i="2"/>
  <c r="Q26" i="2"/>
  <c r="Q34" i="2"/>
  <c r="Q15" i="2"/>
  <c r="Q25" i="2"/>
  <c r="Q20" i="2"/>
  <c r="Q12" i="2"/>
  <c r="Q13" i="2"/>
  <c r="Q19" i="2"/>
  <c r="Q6" i="2"/>
  <c r="Q31" i="2"/>
  <c r="Q8" i="2"/>
  <c r="Q11" i="2"/>
  <c r="Q7" i="2"/>
  <c r="Q24" i="2"/>
  <c r="Q30" i="2"/>
  <c r="Q23" i="2"/>
  <c r="Q17" i="2"/>
  <c r="Q21" i="2"/>
  <c r="Q16" i="2"/>
  <c r="Q9" i="2"/>
  <c r="R3" i="2"/>
  <c r="R15" i="2" l="1"/>
  <c r="R16" i="2"/>
  <c r="R22" i="2"/>
  <c r="R7" i="2"/>
  <c r="R13" i="2"/>
  <c r="R33" i="2"/>
  <c r="R25" i="2"/>
  <c r="R10" i="2"/>
  <c r="R19" i="2"/>
  <c r="R31" i="2"/>
  <c r="R34" i="2"/>
  <c r="R17" i="2"/>
  <c r="R20" i="2"/>
  <c r="R23" i="2"/>
  <c r="R26" i="2"/>
  <c r="R8" i="2"/>
  <c r="R11" i="2"/>
  <c r="R6" i="2"/>
  <c r="R32" i="2"/>
  <c r="R30" i="2"/>
  <c r="R18" i="2"/>
  <c r="R21" i="2"/>
  <c r="R24" i="2"/>
  <c r="R9" i="2"/>
  <c r="R12" i="2"/>
  <c r="S3" i="2"/>
  <c r="S9" i="2" l="1"/>
  <c r="S13" i="2"/>
  <c r="S21" i="2"/>
  <c r="S17" i="2"/>
  <c r="S25" i="2"/>
  <c r="S26" i="2"/>
  <c r="S20" i="2"/>
  <c r="S10" i="2"/>
  <c r="S31" i="2"/>
  <c r="S18" i="2"/>
  <c r="S16" i="2"/>
  <c r="S24" i="2"/>
  <c r="S7" i="2"/>
  <c r="S22" i="2"/>
  <c r="S6" i="2"/>
  <c r="S30" i="2"/>
  <c r="S32" i="2"/>
  <c r="S12" i="2"/>
  <c r="S23" i="2"/>
  <c r="S33" i="2"/>
  <c r="S19" i="2"/>
  <c r="S11" i="2"/>
  <c r="S34" i="2"/>
  <c r="S15" i="2"/>
  <c r="S8" i="2"/>
  <c r="T3" i="2"/>
  <c r="T10" i="2" l="1"/>
  <c r="T23" i="2"/>
  <c r="T7" i="2"/>
  <c r="T33" i="2"/>
  <c r="T19" i="2"/>
  <c r="T18" i="2"/>
  <c r="T26" i="2"/>
  <c r="T8" i="2"/>
  <c r="T24" i="2"/>
  <c r="T31" i="2"/>
  <c r="T17" i="2"/>
  <c r="T32" i="2"/>
  <c r="T20" i="2"/>
  <c r="T13" i="2"/>
  <c r="T22" i="2"/>
  <c r="T6" i="2"/>
  <c r="T11" i="2"/>
  <c r="T12" i="2"/>
  <c r="T9" i="2"/>
  <c r="T30" i="2"/>
  <c r="T16" i="2"/>
  <c r="T34" i="2"/>
  <c r="T21" i="2"/>
  <c r="T15" i="2"/>
  <c r="T25" i="2"/>
  <c r="U3" i="2"/>
  <c r="U18" i="2" l="1"/>
  <c r="U15" i="2"/>
  <c r="U20" i="2"/>
  <c r="U30" i="2"/>
  <c r="U21" i="2"/>
  <c r="U24" i="2"/>
  <c r="U16" i="2"/>
  <c r="U31" i="2"/>
  <c r="U8" i="2"/>
  <c r="U22" i="2"/>
  <c r="U6" i="2"/>
  <c r="U23" i="2"/>
  <c r="U34" i="2"/>
  <c r="U33" i="2"/>
  <c r="U32" i="2"/>
  <c r="U26" i="2"/>
  <c r="U10" i="2"/>
  <c r="U17" i="2"/>
  <c r="U25" i="2"/>
  <c r="U11" i="2"/>
  <c r="U13" i="2"/>
  <c r="U12" i="2"/>
  <c r="U9" i="2"/>
  <c r="U19" i="2"/>
  <c r="U7" i="2"/>
  <c r="V3" i="2"/>
  <c r="V19" i="2" l="1"/>
  <c r="V21" i="2"/>
  <c r="V26" i="2"/>
  <c r="V8" i="2"/>
  <c r="V32" i="2"/>
  <c r="V6" i="2"/>
  <c r="V30" i="2"/>
  <c r="V12" i="2"/>
  <c r="V33" i="2"/>
  <c r="V31" i="2"/>
  <c r="V25" i="2"/>
  <c r="V16" i="2"/>
  <c r="V17" i="2"/>
  <c r="V18" i="2"/>
  <c r="V10" i="2"/>
  <c r="V20" i="2"/>
  <c r="V11" i="2"/>
  <c r="V34" i="2"/>
  <c r="V23" i="2"/>
  <c r="V7" i="2"/>
  <c r="V24" i="2"/>
  <c r="V9" i="2"/>
  <c r="V22" i="2"/>
  <c r="V13" i="2"/>
  <c r="V15" i="2"/>
  <c r="W3" i="2"/>
  <c r="W13" i="2" l="1"/>
  <c r="W34" i="2"/>
  <c r="W32" i="2"/>
  <c r="W21" i="2"/>
  <c r="W11" i="2"/>
  <c r="W7" i="2"/>
  <c r="W22" i="2"/>
  <c r="W10" i="2"/>
  <c r="W17" i="2"/>
  <c r="W25" i="2"/>
  <c r="W12" i="2"/>
  <c r="W24" i="2"/>
  <c r="W15" i="2"/>
  <c r="W9" i="2"/>
  <c r="W6" i="2"/>
  <c r="W30" i="2"/>
  <c r="W31" i="2"/>
  <c r="W18" i="2"/>
  <c r="W8" i="2"/>
  <c r="W26" i="2"/>
  <c r="W20" i="2"/>
  <c r="W33" i="2"/>
  <c r="W19" i="2"/>
  <c r="W23" i="2"/>
  <c r="W16" i="2"/>
  <c r="X3" i="2"/>
  <c r="X11" i="2" l="1"/>
  <c r="X7" i="2"/>
  <c r="X18" i="2"/>
  <c r="X13" i="2"/>
  <c r="X30" i="2"/>
  <c r="X12" i="2"/>
  <c r="X16" i="2"/>
  <c r="X22" i="2"/>
  <c r="X32" i="2"/>
  <c r="X17" i="2"/>
  <c r="X26" i="2"/>
  <c r="X10" i="2"/>
  <c r="X6" i="2"/>
  <c r="X25" i="2"/>
  <c r="X34" i="2"/>
  <c r="X15" i="2"/>
  <c r="X31" i="2"/>
  <c r="X9" i="2"/>
  <c r="X33" i="2"/>
  <c r="X19" i="2"/>
  <c r="X8" i="2"/>
  <c r="X20" i="2"/>
  <c r="X24" i="2"/>
  <c r="X23" i="2"/>
  <c r="X21" i="2"/>
  <c r="Y3" i="2"/>
  <c r="Y32" i="2" l="1"/>
  <c r="Y21" i="2"/>
  <c r="Y33" i="2"/>
  <c r="Y16" i="2"/>
  <c r="Y19" i="2"/>
  <c r="Y22" i="2"/>
  <c r="Y25" i="2"/>
  <c r="Y7" i="2"/>
  <c r="Y10" i="2"/>
  <c r="Y13" i="2"/>
  <c r="Y9" i="2"/>
  <c r="Y18" i="2"/>
  <c r="Y31" i="2"/>
  <c r="Y34" i="2"/>
  <c r="Y17" i="2"/>
  <c r="Y20" i="2"/>
  <c r="Y23" i="2"/>
  <c r="Y26" i="2"/>
  <c r="Y8" i="2"/>
  <c r="Y11" i="2"/>
  <c r="Y6" i="2"/>
  <c r="Y24" i="2"/>
  <c r="Y15" i="2"/>
  <c r="Y30" i="2"/>
  <c r="Y12" i="2"/>
  <c r="Z3" i="2"/>
  <c r="Z31" i="2" l="1"/>
  <c r="Z15" i="2"/>
  <c r="Z32" i="2"/>
  <c r="Z33" i="2"/>
  <c r="Z18" i="2"/>
  <c r="Z30" i="2"/>
  <c r="Z12" i="2"/>
  <c r="Z9" i="2"/>
  <c r="Z11" i="2"/>
  <c r="Z25" i="2"/>
  <c r="Z20" i="2"/>
  <c r="Z13" i="2"/>
  <c r="Z22" i="2"/>
  <c r="Z7" i="2"/>
  <c r="Z19" i="2"/>
  <c r="Z10" i="2"/>
  <c r="Z23" i="2"/>
  <c r="Z34" i="2"/>
  <c r="Z17" i="2"/>
  <c r="Z16" i="2"/>
  <c r="Z21" i="2"/>
  <c r="Z8" i="2"/>
  <c r="Z24" i="2"/>
  <c r="Z6" i="2"/>
  <c r="Z26" i="2"/>
  <c r="AA3" i="2"/>
  <c r="AA10" i="2" l="1"/>
  <c r="AA30" i="2"/>
  <c r="AA20" i="2"/>
  <c r="AA6" i="2"/>
  <c r="AA22" i="2"/>
  <c r="AA24" i="2"/>
  <c r="AA18" i="2"/>
  <c r="AA17" i="2"/>
  <c r="AA25" i="2"/>
  <c r="AA19" i="2"/>
  <c r="AA9" i="2"/>
  <c r="AA31" i="2"/>
  <c r="AA12" i="2"/>
  <c r="AA16" i="2"/>
  <c r="AA15" i="2"/>
  <c r="AA34" i="2"/>
  <c r="AA11" i="2"/>
  <c r="AA26" i="2"/>
  <c r="AA7" i="2"/>
  <c r="AA23" i="2"/>
  <c r="AA13" i="2"/>
  <c r="AA32" i="2"/>
  <c r="AA8" i="2"/>
  <c r="AA33" i="2"/>
  <c r="AA21" i="2"/>
  <c r="AB3" i="2"/>
  <c r="AB24" i="2" l="1"/>
  <c r="AB8" i="2"/>
  <c r="AB15" i="2"/>
  <c r="AB31" i="2"/>
  <c r="AB18" i="2"/>
  <c r="AB32" i="2"/>
  <c r="AB16" i="2"/>
  <c r="AB19" i="2"/>
  <c r="AB34" i="2"/>
  <c r="AB33" i="2"/>
  <c r="AB22" i="2"/>
  <c r="AB6" i="2"/>
  <c r="AB7" i="2"/>
  <c r="AB11" i="2"/>
  <c r="AB23" i="2"/>
  <c r="AB20" i="2"/>
  <c r="AB9" i="2"/>
  <c r="AB10" i="2"/>
  <c r="AB21" i="2"/>
  <c r="AB13" i="2"/>
  <c r="AB30" i="2"/>
  <c r="AB17" i="2"/>
  <c r="AB12" i="2"/>
  <c r="AB25" i="2"/>
  <c r="AB26" i="2"/>
  <c r="AC3" i="2"/>
  <c r="AC9" i="2" l="1"/>
  <c r="AC12" i="2"/>
  <c r="AC15" i="2"/>
  <c r="AC30" i="2"/>
  <c r="AC23" i="2"/>
  <c r="AC18" i="2"/>
  <c r="AC32" i="2"/>
  <c r="AC24" i="2"/>
  <c r="AC22" i="2"/>
  <c r="AC10" i="2"/>
  <c r="AC17" i="2"/>
  <c r="AC6" i="2"/>
  <c r="AC19" i="2"/>
  <c r="AC21" i="2"/>
  <c r="AC31" i="2"/>
  <c r="AC11" i="2"/>
  <c r="AC8" i="2"/>
  <c r="AC13" i="2"/>
  <c r="AC7" i="2"/>
  <c r="AC16" i="2"/>
  <c r="AC34" i="2"/>
  <c r="AC20" i="2"/>
  <c r="AC33" i="2"/>
  <c r="AC25" i="2"/>
  <c r="AC26" i="2"/>
  <c r="AD3" i="2"/>
  <c r="AD24" i="2" l="1"/>
  <c r="AD25" i="2"/>
  <c r="AD26" i="2"/>
  <c r="AD34" i="2"/>
  <c r="AD7" i="2"/>
  <c r="AD11" i="2"/>
  <c r="AD15" i="2"/>
  <c r="AD19" i="2"/>
  <c r="AD32" i="2"/>
  <c r="AD22" i="2"/>
  <c r="AD12" i="2"/>
  <c r="AD31" i="2"/>
  <c r="AD33" i="2"/>
  <c r="AD20" i="2"/>
  <c r="AD13" i="2"/>
  <c r="AD10" i="2"/>
  <c r="AD30" i="2"/>
  <c r="AD9" i="2"/>
  <c r="AD18" i="2"/>
  <c r="AD16" i="2"/>
  <c r="AD17" i="2"/>
  <c r="AD8" i="2"/>
  <c r="AD21" i="2"/>
  <c r="AD6" i="2"/>
  <c r="AD23" i="2"/>
  <c r="AE3" i="2"/>
  <c r="AE10" i="2" l="1"/>
  <c r="AE34" i="2"/>
  <c r="AE15" i="2"/>
  <c r="AE33" i="2"/>
  <c r="AE20" i="2"/>
  <c r="AE24" i="2"/>
  <c r="AE32" i="2"/>
  <c r="AE12" i="2"/>
  <c r="AE17" i="2"/>
  <c r="AE16" i="2"/>
  <c r="AE22" i="2"/>
  <c r="AE9" i="2"/>
  <c r="AE7" i="2"/>
  <c r="AE19" i="2"/>
  <c r="AE21" i="2"/>
  <c r="AE13" i="2"/>
  <c r="AE11" i="2"/>
  <c r="AE6" i="2"/>
  <c r="AE26" i="2"/>
  <c r="AE30" i="2"/>
  <c r="AE31" i="2"/>
  <c r="AE25" i="2"/>
  <c r="AE23" i="2"/>
  <c r="AE8" i="2"/>
  <c r="AE18" i="2"/>
  <c r="AF3" i="2"/>
  <c r="AF32" i="2" l="1"/>
  <c r="AF30" i="2"/>
  <c r="AF18" i="2"/>
  <c r="AF21" i="2"/>
  <c r="AF24" i="2"/>
  <c r="AF9" i="2"/>
  <c r="AF12" i="2"/>
  <c r="AF17" i="2"/>
  <c r="AF33" i="2"/>
  <c r="AF16" i="2"/>
  <c r="AF19" i="2"/>
  <c r="AF22" i="2"/>
  <c r="AF25" i="2"/>
  <c r="AF7" i="2"/>
  <c r="AF10" i="2"/>
  <c r="AF13" i="2"/>
  <c r="AF34" i="2"/>
  <c r="AF11" i="2"/>
  <c r="AF26" i="2"/>
  <c r="AF23" i="2"/>
  <c r="AF8" i="2"/>
  <c r="AF20" i="2"/>
  <c r="AF6" i="2"/>
  <c r="AF31" i="2"/>
  <c r="AF15" i="2"/>
  <c r="AG3" i="2"/>
  <c r="AG17" i="2" l="1"/>
  <c r="AG12" i="2"/>
  <c r="AG26" i="2"/>
  <c r="AG33" i="2"/>
  <c r="AG30" i="2"/>
  <c r="AG8" i="2"/>
  <c r="AG6" i="2"/>
  <c r="AG18" i="2"/>
  <c r="AG34" i="2"/>
  <c r="AG23" i="2"/>
  <c r="AG32" i="2"/>
  <c r="AG20" i="2"/>
  <c r="AG13" i="2"/>
  <c r="AG16" i="2"/>
  <c r="AG10" i="2"/>
  <c r="AG7" i="2"/>
  <c r="AG19" i="2"/>
  <c r="AG9" i="2"/>
  <c r="AG21" i="2"/>
  <c r="AG15" i="2"/>
  <c r="AG22" i="2"/>
  <c r="AG11" i="2"/>
  <c r="AG24" i="2"/>
  <c r="AG25" i="2"/>
  <c r="AG31" i="2"/>
  <c r="AM20" i="2" l="1" a="1"/>
  <c r="AM20" i="2" s="1"/>
  <c r="AH20" i="2"/>
  <c r="AH24" i="2"/>
  <c r="AM24" i="2" a="1"/>
  <c r="AM24" i="2" s="1"/>
  <c r="AM32" i="2" a="1"/>
  <c r="AM32" i="2" s="1"/>
  <c r="AH32" i="2"/>
  <c r="AH25" i="2"/>
  <c r="AM25" i="2" a="1"/>
  <c r="AM25" i="2" s="1"/>
  <c r="AM11" i="2" a="1"/>
  <c r="AM11" i="2" s="1"/>
  <c r="AH11" i="2"/>
  <c r="AH23" i="2"/>
  <c r="AM23" i="2" a="1"/>
  <c r="AM23" i="2" s="1"/>
  <c r="AM22" i="2" a="1"/>
  <c r="AM22" i="2" s="1"/>
  <c r="AH22" i="2"/>
  <c r="AM34" i="2" a="1"/>
  <c r="AM34" i="2" s="1"/>
  <c r="AH34" i="2"/>
  <c r="AH15" i="2"/>
  <c r="AM15" i="2" a="1"/>
  <c r="AM15" i="2" s="1"/>
  <c r="AM18" i="2" a="1"/>
  <c r="AM18" i="2" s="1"/>
  <c r="AH18" i="2"/>
  <c r="AM21" i="2" a="1"/>
  <c r="AM21" i="2" s="1"/>
  <c r="AH21" i="2"/>
  <c r="AM6" i="2" a="1"/>
  <c r="AM6" i="2" s="1"/>
  <c r="AH6" i="2"/>
  <c r="AM9" i="2" a="1"/>
  <c r="AM9" i="2" s="1"/>
  <c r="AH9" i="2"/>
  <c r="AH8" i="2"/>
  <c r="AM8" i="2" a="1"/>
  <c r="AM8" i="2" s="1"/>
  <c r="AM19" i="2" a="1"/>
  <c r="AM19" i="2" s="1"/>
  <c r="AH19" i="2"/>
  <c r="AH30" i="2"/>
  <c r="AM30" i="2" a="1"/>
  <c r="AM30" i="2" s="1"/>
  <c r="AM7" i="2" a="1"/>
  <c r="AM7" i="2" s="1"/>
  <c r="AH7" i="2"/>
  <c r="AM33" i="2" a="1"/>
  <c r="AM33" i="2" s="1"/>
  <c r="AH33" i="2"/>
  <c r="AM10" i="2" a="1"/>
  <c r="AM10" i="2" s="1"/>
  <c r="AH10" i="2"/>
  <c r="AM26" i="2" a="1"/>
  <c r="AM26" i="2" s="1"/>
  <c r="AH26" i="2"/>
  <c r="AH16" i="2"/>
  <c r="AM16" i="2" a="1"/>
  <c r="AM16" i="2" s="1"/>
  <c r="AH12" i="2"/>
  <c r="AM12" i="2" a="1"/>
  <c r="AM12" i="2" s="1"/>
  <c r="AH31" i="2"/>
  <c r="AM31" i="2" a="1"/>
  <c r="AM31" i="2" s="1"/>
  <c r="AH13" i="2"/>
  <c r="AH17" i="2"/>
  <c r="AM17" i="2" a="1"/>
  <c r="AM17" i="2" s="1"/>
</calcChain>
</file>

<file path=xl/comments1.xml><?xml version="1.0" encoding="utf-8"?>
<comments xmlns="http://schemas.openxmlformats.org/spreadsheetml/2006/main">
  <authors>
    <author>Administrator</author>
  </authors>
  <commentList>
    <comment ref="C36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CTV
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<sst xmlns="http://schemas.openxmlformats.org/spreadsheetml/2006/main" count="9874" uniqueCount="1134">
  <si>
    <t>Chi Tiết Chấm Công</t>
  </si>
  <si>
    <t>ID Người</t>
  </si>
  <si>
    <t>Tên</t>
  </si>
  <si>
    <t>Bộ phận</t>
  </si>
  <si>
    <t>Ngày</t>
  </si>
  <si>
    <t>Ca làm việc</t>
  </si>
  <si>
    <t>Thời gian biểu</t>
  </si>
  <si>
    <t>Tình trạng chuyên cần</t>
  </si>
  <si>
    <t>Vào</t>
  </si>
  <si>
    <t>Ra</t>
  </si>
  <si>
    <t>1</t>
  </si>
  <si>
    <t>Nguyễn Bảo Thạch</t>
  </si>
  <si>
    <t>2025-06-02</t>
  </si>
  <si>
    <t>Hành chính</t>
  </si>
  <si>
    <t>-</t>
  </si>
  <si>
    <t>19:26:18</t>
  </si>
  <si>
    <t>2025-06-03</t>
  </si>
  <si>
    <t>07:17:29</t>
  </si>
  <si>
    <t>17:47:08</t>
  </si>
  <si>
    <t>2025-06-04</t>
  </si>
  <si>
    <t>07:12:49</t>
  </si>
  <si>
    <t>18:41:21</t>
  </si>
  <si>
    <t>2025-06-05</t>
  </si>
  <si>
    <t>07:23:16</t>
  </si>
  <si>
    <t>17:45:47</t>
  </si>
  <si>
    <t>2025-06-06</t>
  </si>
  <si>
    <t>07:37:09</t>
  </si>
  <si>
    <t>18:47:44</t>
  </si>
  <si>
    <t>2025-06-07</t>
  </si>
  <si>
    <t>07:33:08</t>
  </si>
  <si>
    <t>17:51:07</t>
  </si>
  <si>
    <t>2025-06-09</t>
  </si>
  <si>
    <t>07:25:07</t>
  </si>
  <si>
    <t>19:08:18</t>
  </si>
  <si>
    <t>2025-06-10</t>
  </si>
  <si>
    <t>07:11:35</t>
  </si>
  <si>
    <t>18:45:59</t>
  </si>
  <si>
    <t>2025-06-11</t>
  </si>
  <si>
    <t>07:54:43</t>
  </si>
  <si>
    <t>18:55:30</t>
  </si>
  <si>
    <t>2025-06-12</t>
  </si>
  <si>
    <t>07:48:41</t>
  </si>
  <si>
    <t>2025-06-13</t>
  </si>
  <si>
    <t>2025-06-14</t>
  </si>
  <si>
    <t>2025-06-16</t>
  </si>
  <si>
    <t>07:14:28</t>
  </si>
  <si>
    <t>18:56:47</t>
  </si>
  <si>
    <t>2025-06-17</t>
  </si>
  <si>
    <t>07:28:42</t>
  </si>
  <si>
    <t>18:33:45</t>
  </si>
  <si>
    <t>2025-06-18</t>
  </si>
  <si>
    <t>07:13:51</t>
  </si>
  <si>
    <t>17:55:00</t>
  </si>
  <si>
    <t>2025-06-19</t>
  </si>
  <si>
    <t>07:18:14</t>
  </si>
  <si>
    <t>18:56:07</t>
  </si>
  <si>
    <t>2025-06-20</t>
  </si>
  <si>
    <t>07:12:57</t>
  </si>
  <si>
    <t>2025-06-21</t>
  </si>
  <si>
    <t>07:26:56</t>
  </si>
  <si>
    <t>17:24:31</t>
  </si>
  <si>
    <t>2025-06-23</t>
  </si>
  <si>
    <t>07:17:40</t>
  </si>
  <si>
    <t>18:53:44</t>
  </si>
  <si>
    <t>2025-06-24</t>
  </si>
  <si>
    <t>07:29:31</t>
  </si>
  <si>
    <t>18:49:22</t>
  </si>
  <si>
    <t>2025-06-25</t>
  </si>
  <si>
    <t>07:25:30</t>
  </si>
  <si>
    <t>18:21:36</t>
  </si>
  <si>
    <t>2025-06-26</t>
  </si>
  <si>
    <t>07:28:59</t>
  </si>
  <si>
    <t>18:20:58</t>
  </si>
  <si>
    <t>2025-06-27</t>
  </si>
  <si>
    <t>07:26:37</t>
  </si>
  <si>
    <t>19:03:56</t>
  </si>
  <si>
    <t>2025-06-28</t>
  </si>
  <si>
    <t>07:31:35</t>
  </si>
  <si>
    <t>17:44:52</t>
  </si>
  <si>
    <t>2025-06-30</t>
  </si>
  <si>
    <t>07:18:55</t>
  </si>
  <si>
    <t>18:07:44</t>
  </si>
  <si>
    <t>2</t>
  </si>
  <si>
    <t>Trần Kỳ Tâm</t>
  </si>
  <si>
    <t>07:43:47</t>
  </si>
  <si>
    <t>19:09:32</t>
  </si>
  <si>
    <t>07:47:17</t>
  </si>
  <si>
    <t>18:56:38</t>
  </si>
  <si>
    <t>07:48:03</t>
  </si>
  <si>
    <t>18:56:35</t>
  </si>
  <si>
    <t>07:47:13</t>
  </si>
  <si>
    <t>17:30:03</t>
  </si>
  <si>
    <t>07:38:57</t>
  </si>
  <si>
    <t>07:48:50</t>
  </si>
  <si>
    <t>18:43:55</t>
  </si>
  <si>
    <t>07:46:38</t>
  </si>
  <si>
    <t>18:52:37</t>
  </si>
  <si>
    <t>07:48:05</t>
  </si>
  <si>
    <t>17:41:58</t>
  </si>
  <si>
    <t>07:45:19</t>
  </si>
  <si>
    <t>17:44:21</t>
  </si>
  <si>
    <t>07:49:10</t>
  </si>
  <si>
    <t>17:47:59</t>
  </si>
  <si>
    <t>07:49:03</t>
  </si>
  <si>
    <t>18:53:05</t>
  </si>
  <si>
    <t>07:48:12</t>
  </si>
  <si>
    <t>18:49:04</t>
  </si>
  <si>
    <t>07:45:28</t>
  </si>
  <si>
    <t>17:53:29</t>
  </si>
  <si>
    <t>07:47:42</t>
  </si>
  <si>
    <t>17:18:04</t>
  </si>
  <si>
    <t>07:45:43</t>
  </si>
  <si>
    <t>18:30:57</t>
  </si>
  <si>
    <t>07:51:15</t>
  </si>
  <si>
    <t>17:44:46</t>
  </si>
  <si>
    <t>07:42:35</t>
  </si>
  <si>
    <t>17:52:48</t>
  </si>
  <si>
    <t>5</t>
  </si>
  <si>
    <t>Hàng Minh Thư</t>
  </si>
  <si>
    <t>07:59:36</t>
  </si>
  <si>
    <t>18:31:09</t>
  </si>
  <si>
    <t>07:56:55</t>
  </si>
  <si>
    <t>18:05:29</t>
  </si>
  <si>
    <t>07:58:37</t>
  </si>
  <si>
    <t>17:33:49</t>
  </si>
  <si>
    <t>08:00:39</t>
  </si>
  <si>
    <t>17:59:12</t>
  </si>
  <si>
    <t>07:55:09</t>
  </si>
  <si>
    <t>17:34:32</t>
  </si>
  <si>
    <t>07:57:16</t>
  </si>
  <si>
    <t>17:26:42</t>
  </si>
  <si>
    <t>07:58:14</t>
  </si>
  <si>
    <t>18:17:22</t>
  </si>
  <si>
    <t>07:54:11</t>
  </si>
  <si>
    <t>17:51:44</t>
  </si>
  <si>
    <t>07:53:56</t>
  </si>
  <si>
    <t>18:08:29</t>
  </si>
  <si>
    <t>07:52:28</t>
  </si>
  <si>
    <t>18:12:19</t>
  </si>
  <si>
    <t>07:55:38</t>
  </si>
  <si>
    <t>17:37:34</t>
  </si>
  <si>
    <t>07:57:12</t>
  </si>
  <si>
    <t>17:15:44</t>
  </si>
  <si>
    <t>07:57:21</t>
  </si>
  <si>
    <t>18:08:24</t>
  </si>
  <si>
    <t>07:58:10</t>
  </si>
  <si>
    <t>18:07:16</t>
  </si>
  <si>
    <t>07:56:59</t>
  </si>
  <si>
    <t>17:58:54</t>
  </si>
  <si>
    <t>07:56:07</t>
  </si>
  <si>
    <t>18:11:14</t>
  </si>
  <si>
    <t>07:59:56</t>
  </si>
  <si>
    <t>17:38:26</t>
  </si>
  <si>
    <t>07:57:34</t>
  </si>
  <si>
    <t>18:25:20</t>
  </si>
  <si>
    <t>07:56:04</t>
  </si>
  <si>
    <t>17:53:21</t>
  </si>
  <si>
    <t>07:55:51</t>
  </si>
  <si>
    <t>18:01:38</t>
  </si>
  <si>
    <t>07:58:56</t>
  </si>
  <si>
    <t>17:31:38</t>
  </si>
  <si>
    <t>07:58:20</t>
  </si>
  <si>
    <t>18:01:26</t>
  </si>
  <si>
    <t>07:58:48</t>
  </si>
  <si>
    <t>17:19:42</t>
  </si>
  <si>
    <t>07:57:27</t>
  </si>
  <si>
    <t>18:55:22</t>
  </si>
  <si>
    <t>8</t>
  </si>
  <si>
    <t>Nguyễn Thị Thu Hồng</t>
  </si>
  <si>
    <t>9</t>
  </si>
  <si>
    <t>Hoàng Thị Hoài Nhi</t>
  </si>
  <si>
    <t>07:48:48</t>
  </si>
  <si>
    <t>17:56:04</t>
  </si>
  <si>
    <t>07:50:43</t>
  </si>
  <si>
    <t>17:54:21</t>
  </si>
  <si>
    <t>07:52:00</t>
  </si>
  <si>
    <t>17:57:30</t>
  </si>
  <si>
    <t>07:53:16</t>
  </si>
  <si>
    <t>17:59:02</t>
  </si>
  <si>
    <t>07:51:21</t>
  </si>
  <si>
    <t>17:55:14</t>
  </si>
  <si>
    <t>07:49:56</t>
  </si>
  <si>
    <t>17:37:03</t>
  </si>
  <si>
    <t>07:29:13</t>
  </si>
  <si>
    <t>18:13:05</t>
  </si>
  <si>
    <t>07:52:24</t>
  </si>
  <si>
    <t>18:08:40</t>
  </si>
  <si>
    <t>07:53:08</t>
  </si>
  <si>
    <t>18:32:44</t>
  </si>
  <si>
    <t>07:54:42</t>
  </si>
  <si>
    <t>18:02:45</t>
  </si>
  <si>
    <t>07:50:28</t>
  </si>
  <si>
    <t>18:04:08</t>
  </si>
  <si>
    <t>17:18:58</t>
  </si>
  <si>
    <t>07:47:38</t>
  </si>
  <si>
    <t>18:04:50</t>
  </si>
  <si>
    <t>07:51:36</t>
  </si>
  <si>
    <t>17:58:17</t>
  </si>
  <si>
    <t>07:52:39</t>
  </si>
  <si>
    <t>17:59:16</t>
  </si>
  <si>
    <t>07:51:32</t>
  </si>
  <si>
    <t>18:08:04</t>
  </si>
  <si>
    <t>07:52:58</t>
  </si>
  <si>
    <t>17:54:10</t>
  </si>
  <si>
    <t>07:48:07</t>
  </si>
  <si>
    <t>17:44:28</t>
  </si>
  <si>
    <t>07:52:26</t>
  </si>
  <si>
    <t>18:09:04</t>
  </si>
  <si>
    <t>07:50:06</t>
  </si>
  <si>
    <t>17:52:00</t>
  </si>
  <si>
    <t>07:53:51</t>
  </si>
  <si>
    <t>18:01:29</t>
  </si>
  <si>
    <t>07:51:27</t>
  </si>
  <si>
    <t>17:57:16</t>
  </si>
  <si>
    <t>07:56:21</t>
  </si>
  <si>
    <t>17:57:40</t>
  </si>
  <si>
    <t>07:50:51</t>
  </si>
  <si>
    <t>17:45:13</t>
  </si>
  <si>
    <t>07:53:04</t>
  </si>
  <si>
    <t>18:07:56</t>
  </si>
  <si>
    <t>10</t>
  </si>
  <si>
    <t>Lê Kim Đảng</t>
  </si>
  <si>
    <t>06:50:14</t>
  </si>
  <si>
    <t>06:16:28</t>
  </si>
  <si>
    <t>06:31:27</t>
  </si>
  <si>
    <t>06:47:32</t>
  </si>
  <si>
    <t>06:42:18</t>
  </si>
  <si>
    <t>06:53:36</t>
  </si>
  <si>
    <t>07:05:43</t>
  </si>
  <si>
    <t>06:39:53</t>
  </si>
  <si>
    <t>06:49:24</t>
  </si>
  <si>
    <t>06:55:32</t>
  </si>
  <si>
    <t>06:42:55</t>
  </si>
  <si>
    <t>06:45:07</t>
  </si>
  <si>
    <t>06:47:14</t>
  </si>
  <si>
    <t>06:44:05</t>
  </si>
  <si>
    <t>06:45:51</t>
  </si>
  <si>
    <t>06:39:03</t>
  </si>
  <si>
    <t>06:42:37</t>
  </si>
  <si>
    <t>06:45:00</t>
  </si>
  <si>
    <t>06:25:39</t>
  </si>
  <si>
    <t>06:40:35</t>
  </si>
  <si>
    <t>11</t>
  </si>
  <si>
    <t>Trần Cao Hoàng Tâm</t>
  </si>
  <si>
    <t>07:28:53</t>
  </si>
  <si>
    <t>07:34:10</t>
  </si>
  <si>
    <t>07:35:31</t>
  </si>
  <si>
    <t>07:35:08</t>
  </si>
  <si>
    <t>07:43:22</t>
  </si>
  <si>
    <t>07:35:41</t>
  </si>
  <si>
    <t>07:33:04</t>
  </si>
  <si>
    <t>07:36:56</t>
  </si>
  <si>
    <t>12</t>
  </si>
  <si>
    <t>Hoàng Đức Thanh</t>
  </si>
  <si>
    <t>07:07:24</t>
  </si>
  <si>
    <t>07:10:48</t>
  </si>
  <si>
    <t>06:56:56</t>
  </si>
  <si>
    <t>07:11:59</t>
  </si>
  <si>
    <t>07:38:37</t>
  </si>
  <si>
    <t>07:08:05</t>
  </si>
  <si>
    <t>07:12:59</t>
  </si>
  <si>
    <t>07:07:14</t>
  </si>
  <si>
    <t>07:13:54</t>
  </si>
  <si>
    <t>07:19:07</t>
  </si>
  <si>
    <t>07:20:42</t>
  </si>
  <si>
    <t>06:44:06</t>
  </si>
  <si>
    <t>07:08:37</t>
  </si>
  <si>
    <t>06:49:48</t>
  </si>
  <si>
    <t>07:00:16</t>
  </si>
  <si>
    <t>07:00:20</t>
  </si>
  <si>
    <t>07:14:44</t>
  </si>
  <si>
    <t>07:09:25</t>
  </si>
  <si>
    <t>06:51:37</t>
  </si>
  <si>
    <t>07:06:39</t>
  </si>
  <si>
    <t>07:00:12</t>
  </si>
  <si>
    <t>06:48:40</t>
  </si>
  <si>
    <t>13</t>
  </si>
  <si>
    <t>Nguyễn Quốc Minh</t>
  </si>
  <si>
    <t>07:12:51</t>
  </si>
  <si>
    <t>07:08:13</t>
  </si>
  <si>
    <t>07:10:20</t>
  </si>
  <si>
    <t>06:59:00</t>
  </si>
  <si>
    <t>07:10:19</t>
  </si>
  <si>
    <t>07:07:46</t>
  </si>
  <si>
    <t>07:16:28</t>
  </si>
  <si>
    <t>07:27:39</t>
  </si>
  <si>
    <t>07:13:13</t>
  </si>
  <si>
    <t>07:19:32</t>
  </si>
  <si>
    <t>07:29:21</t>
  </si>
  <si>
    <t>07:03:19</t>
  </si>
  <si>
    <t>07:08:19</t>
  </si>
  <si>
    <t>07:04:42</t>
  </si>
  <si>
    <t>06:48:32</t>
  </si>
  <si>
    <t>07:13:22</t>
  </si>
  <si>
    <t>07:08:53</t>
  </si>
  <si>
    <t>07:29:39</t>
  </si>
  <si>
    <t>07:06:56</t>
  </si>
  <si>
    <t>06:59:32</t>
  </si>
  <si>
    <t>07:13:43</t>
  </si>
  <si>
    <t>07:11:22</t>
  </si>
  <si>
    <t>07:17:11</t>
  </si>
  <si>
    <t>19</t>
  </si>
  <si>
    <t>Hứa Thị Ngọc Thơ</t>
  </si>
  <si>
    <t>07:51:03</t>
  </si>
  <si>
    <t>07:52:50</t>
  </si>
  <si>
    <t>08:04:44</t>
  </si>
  <si>
    <t>07:46:49</t>
  </si>
  <si>
    <t>07:45:10</t>
  </si>
  <si>
    <t>07:58:26</t>
  </si>
  <si>
    <t>07:48:20</t>
  </si>
  <si>
    <t>08:06:25</t>
  </si>
  <si>
    <t>07:58:01</t>
  </si>
  <si>
    <t>07:54:20</t>
  </si>
  <si>
    <t>08:00:48</t>
  </si>
  <si>
    <t>07:47:50</t>
  </si>
  <si>
    <t>07:41:41</t>
  </si>
  <si>
    <t>07:46:07</t>
  </si>
  <si>
    <t>07:51:20</t>
  </si>
  <si>
    <t>07:51:41</t>
  </si>
  <si>
    <t>07:51:42</t>
  </si>
  <si>
    <t>08:03:32</t>
  </si>
  <si>
    <t>07:45:31</t>
  </si>
  <si>
    <t>07:54:34</t>
  </si>
  <si>
    <t>20</t>
  </si>
  <si>
    <t>Trương Quang Thanh</t>
  </si>
  <si>
    <t>07:56:46</t>
  </si>
  <si>
    <t>07:52:14</t>
  </si>
  <si>
    <t>08:05:16</t>
  </si>
  <si>
    <t>07:49:46</t>
  </si>
  <si>
    <t>08:32:30</t>
  </si>
  <si>
    <t>08:08:14</t>
  </si>
  <si>
    <t>07:55:56</t>
  </si>
  <si>
    <t>08:03:48</t>
  </si>
  <si>
    <t>08:01:39</t>
  </si>
  <si>
    <t>07:57:40</t>
  </si>
  <si>
    <t>07:47:33</t>
  </si>
  <si>
    <t>07:52:54</t>
  </si>
  <si>
    <t>08:21:17</t>
  </si>
  <si>
    <t>07:58:40</t>
  </si>
  <si>
    <t>08:05:57</t>
  </si>
  <si>
    <t>07:58:42</t>
  </si>
  <si>
    <t>07:59:16</t>
  </si>
  <si>
    <t>21</t>
  </si>
  <si>
    <t>Phạm Anh Vũ</t>
  </si>
  <si>
    <t>07:57:04</t>
  </si>
  <si>
    <t>18:32:26</t>
  </si>
  <si>
    <t>07:56:40</t>
  </si>
  <si>
    <t>17:55:15</t>
  </si>
  <si>
    <t>07:56:50</t>
  </si>
  <si>
    <t>19:16:31</t>
  </si>
  <si>
    <t>07:53:03</t>
  </si>
  <si>
    <t>17:25:30</t>
  </si>
  <si>
    <t>07:54:13</t>
  </si>
  <si>
    <t>18:42:51</t>
  </si>
  <si>
    <t>07:54:24</t>
  </si>
  <si>
    <t>17:06:13</t>
  </si>
  <si>
    <t>07:59:31</t>
  </si>
  <si>
    <t>18:25:10</t>
  </si>
  <si>
    <t>07:55:16</t>
  </si>
  <si>
    <t>19:08:25</t>
  </si>
  <si>
    <t>07:56:54</t>
  </si>
  <si>
    <t>18:32:59</t>
  </si>
  <si>
    <t>07:57:46</t>
  </si>
  <si>
    <t>18:56:30</t>
  </si>
  <si>
    <t>07:54:26</t>
  </si>
  <si>
    <t>18:05:27</t>
  </si>
  <si>
    <t>07:49:07</t>
  </si>
  <si>
    <t>17:19:23</t>
  </si>
  <si>
    <t>07:50:10</t>
  </si>
  <si>
    <t>18:37:34</t>
  </si>
  <si>
    <t>07:56:39</t>
  </si>
  <si>
    <t>18:30:21</t>
  </si>
  <si>
    <t>07:54:02</t>
  </si>
  <si>
    <t>18:01:51</t>
  </si>
  <si>
    <t>18:16:47</t>
  </si>
  <si>
    <t>07:55:19</t>
  </si>
  <si>
    <t>18:00:55</t>
  </si>
  <si>
    <t>07:51:09</t>
  </si>
  <si>
    <t>18:20:11</t>
  </si>
  <si>
    <t>07:56:29</t>
  </si>
  <si>
    <t>18:25:34</t>
  </si>
  <si>
    <t>07:56:43</t>
  </si>
  <si>
    <t>18:04:38</t>
  </si>
  <si>
    <t>07:56:36</t>
  </si>
  <si>
    <t>17:54:06</t>
  </si>
  <si>
    <t>07:51:39</t>
  </si>
  <si>
    <t>18:02:12</t>
  </si>
  <si>
    <t>07:57:56</t>
  </si>
  <si>
    <t>18:03:18</t>
  </si>
  <si>
    <t>07:55:00</t>
  </si>
  <si>
    <t>18:05:19</t>
  </si>
  <si>
    <t>07:55:59</t>
  </si>
  <si>
    <t>18:29:48</t>
  </si>
  <si>
    <t>23</t>
  </si>
  <si>
    <t>Nguyễn Thiên Thanh</t>
  </si>
  <si>
    <t>07:30:32</t>
  </si>
  <si>
    <t>19:06:07</t>
  </si>
  <si>
    <t>07:32:53</t>
  </si>
  <si>
    <t>19:45:50</t>
  </si>
  <si>
    <t>07:32:01</t>
  </si>
  <si>
    <t>19:43:26</t>
  </si>
  <si>
    <t>07:31:50</t>
  </si>
  <si>
    <t>17:50:18</t>
  </si>
  <si>
    <t>18:50:23</t>
  </si>
  <si>
    <t>07:31:48</t>
  </si>
  <si>
    <t>18:02:23</t>
  </si>
  <si>
    <t>07:32:33</t>
  </si>
  <si>
    <t>19:26:19</t>
  </si>
  <si>
    <t>07:30:27</t>
  </si>
  <si>
    <t>17:45:39</t>
  </si>
  <si>
    <t>07:30:47</t>
  </si>
  <si>
    <t>17:28:22</t>
  </si>
  <si>
    <t>07:30:39</t>
  </si>
  <si>
    <t>18:07:20</t>
  </si>
  <si>
    <t>07:32:02</t>
  </si>
  <si>
    <t>17:44:45</t>
  </si>
  <si>
    <t>07:22:48</t>
  </si>
  <si>
    <t>16:53:40</t>
  </si>
  <si>
    <t>07:33:07</t>
  </si>
  <si>
    <t>19:02:25</t>
  </si>
  <si>
    <t>07:33:10</t>
  </si>
  <si>
    <t>17:37:19</t>
  </si>
  <si>
    <t>07:24:22</t>
  </si>
  <si>
    <t>17:29:45</t>
  </si>
  <si>
    <t>07:25:20</t>
  </si>
  <si>
    <t>17:40:19</t>
  </si>
  <si>
    <t>07:24:55</t>
  </si>
  <si>
    <t>18:08:01</t>
  </si>
  <si>
    <t>07:32:37</t>
  </si>
  <si>
    <t>16:49:11</t>
  </si>
  <si>
    <t>07:30:18</t>
  </si>
  <si>
    <t>18:46:22</t>
  </si>
  <si>
    <t>07:31:42</t>
  </si>
  <si>
    <t>17:01:08</t>
  </si>
  <si>
    <t>07:30:57</t>
  </si>
  <si>
    <t>17:14:57</t>
  </si>
  <si>
    <t>07:29:45</t>
  </si>
  <si>
    <t>18:08:22</t>
  </si>
  <si>
    <t>07:33:45</t>
  </si>
  <si>
    <t>19:09:54</t>
  </si>
  <si>
    <t>07:31:14</t>
  </si>
  <si>
    <t>07:32:27</t>
  </si>
  <si>
    <t>19:21:26</t>
  </si>
  <si>
    <t>24</t>
  </si>
  <si>
    <t>Nguyễn Thiên Trang</t>
  </si>
  <si>
    <t>07:30:21</t>
  </si>
  <si>
    <t>19:06:57</t>
  </si>
  <si>
    <t>07:32:45</t>
  </si>
  <si>
    <t>19:44:50</t>
  </si>
  <si>
    <t>07:31:51</t>
  </si>
  <si>
    <t>19:43:24</t>
  </si>
  <si>
    <t>07:31:30</t>
  </si>
  <si>
    <t>17:50:32</t>
  </si>
  <si>
    <t>07:31:54</t>
  </si>
  <si>
    <t>18:49:01</t>
  </si>
  <si>
    <t>18:02:17</t>
  </si>
  <si>
    <t>07:32:21</t>
  </si>
  <si>
    <t>19:26:25</t>
  </si>
  <si>
    <t>07:30:11</t>
  </si>
  <si>
    <t>17:45:46</t>
  </si>
  <si>
    <t>07:30:37</t>
  </si>
  <si>
    <t>17:27:48</t>
  </si>
  <si>
    <t>07:30:34</t>
  </si>
  <si>
    <t>18:07:28</t>
  </si>
  <si>
    <t>17:43:15</t>
  </si>
  <si>
    <t>07:22:43</t>
  </si>
  <si>
    <t>16:51:52</t>
  </si>
  <si>
    <t>07:32:57</t>
  </si>
  <si>
    <t>19:02:15</t>
  </si>
  <si>
    <t>07:33:03</t>
  </si>
  <si>
    <t>17:37:37</t>
  </si>
  <si>
    <t>07:24:16</t>
  </si>
  <si>
    <t>17:29:54</t>
  </si>
  <si>
    <t>07:25:16</t>
  </si>
  <si>
    <t>17:39:36</t>
  </si>
  <si>
    <t>07:24:35</t>
  </si>
  <si>
    <t>18:07:55</t>
  </si>
  <si>
    <t>07:32:30</t>
  </si>
  <si>
    <t>16:48:47</t>
  </si>
  <si>
    <t>07:30:14</t>
  </si>
  <si>
    <t>18:47:55</t>
  </si>
  <si>
    <t>07:31:37</t>
  </si>
  <si>
    <t>17:01:20</t>
  </si>
  <si>
    <t>07:30:52</t>
  </si>
  <si>
    <t>17:14:53</t>
  </si>
  <si>
    <t>07:29:40</t>
  </si>
  <si>
    <t>18:08:15</t>
  </si>
  <si>
    <t>07:33:38</t>
  </si>
  <si>
    <t>19:09:25</t>
  </si>
  <si>
    <t>07:31:04</t>
  </si>
  <si>
    <t>07:32:08</t>
  </si>
  <si>
    <t>19:21:20</t>
  </si>
  <si>
    <t>25</t>
  </si>
  <si>
    <t>Nguyễn Hoàng Thực</t>
  </si>
  <si>
    <t>07:14:09</t>
  </si>
  <si>
    <t>07:29:35</t>
  </si>
  <si>
    <t>07:20:19</t>
  </si>
  <si>
    <t>07:28:33</t>
  </si>
  <si>
    <t>07:24:15</t>
  </si>
  <si>
    <t>07:29:19</t>
  </si>
  <si>
    <t>07:29:33</t>
  </si>
  <si>
    <t>07:33:19</t>
  </si>
  <si>
    <t>07:39:06</t>
  </si>
  <si>
    <t>07:20:21</t>
  </si>
  <si>
    <t>07:29:36</t>
  </si>
  <si>
    <t>07:21:32</t>
  </si>
  <si>
    <t>07:32:12</t>
  </si>
  <si>
    <t>07:26:46</t>
  </si>
  <si>
    <t>07:38:33</t>
  </si>
  <si>
    <t>07:27:48</t>
  </si>
  <si>
    <t>07:25:21</t>
  </si>
  <si>
    <t>07:39:38</t>
  </si>
  <si>
    <t>07:31:40</t>
  </si>
  <si>
    <t>07:32:56</t>
  </si>
  <si>
    <t>07:35:46</t>
  </si>
  <si>
    <t>07:28:04</t>
  </si>
  <si>
    <t>07:23:54</t>
  </si>
  <si>
    <t>32</t>
  </si>
  <si>
    <t>Huỳnh Thanh Phong</t>
  </si>
  <si>
    <t>07:14:25</t>
  </si>
  <si>
    <t>07:22:04</t>
  </si>
  <si>
    <t>16:38:12</t>
  </si>
  <si>
    <t>07:22:24</t>
  </si>
  <si>
    <t>07:25:08</t>
  </si>
  <si>
    <t>17:28:47</t>
  </si>
  <si>
    <t>07:12:16</t>
  </si>
  <si>
    <t>17:03:09</t>
  </si>
  <si>
    <t>07:47:22</t>
  </si>
  <si>
    <t>17:35:49</t>
  </si>
  <si>
    <t>07:17:09</t>
  </si>
  <si>
    <t>19:05:47</t>
  </si>
  <si>
    <t>07:31:26</t>
  </si>
  <si>
    <t>17:26:13</t>
  </si>
  <si>
    <t>07:31:58</t>
  </si>
  <si>
    <t>17:38:32</t>
  </si>
  <si>
    <t>07:14:22</t>
  </si>
  <si>
    <t>16:33:57</t>
  </si>
  <si>
    <t>07:28:41</t>
  </si>
  <si>
    <t>07:24:37</t>
  </si>
  <si>
    <t>18:45:56</t>
  </si>
  <si>
    <t>07:20:23</t>
  </si>
  <si>
    <t>17:40:24</t>
  </si>
  <si>
    <t>07:25:36</t>
  </si>
  <si>
    <t>17:16:59</t>
  </si>
  <si>
    <t>07:32:10</t>
  </si>
  <si>
    <t>16:42:31</t>
  </si>
  <si>
    <t>07:33:30</t>
  </si>
  <si>
    <t>07:14:06</t>
  </si>
  <si>
    <t>07:37:35</t>
  </si>
  <si>
    <t>07:31:01</t>
  </si>
  <si>
    <t>17:11:04</t>
  </si>
  <si>
    <t>07:27:37</t>
  </si>
  <si>
    <t>16:34:32</t>
  </si>
  <si>
    <t>07:30:36</t>
  </si>
  <si>
    <t>17:26:15</t>
  </si>
  <si>
    <t>07:23:04</t>
  </si>
  <si>
    <t>17:34:56</t>
  </si>
  <si>
    <t>07:24:12</t>
  </si>
  <si>
    <t>16:56:31</t>
  </si>
  <si>
    <t>37</t>
  </si>
  <si>
    <t>Trần Bảo Trâm</t>
  </si>
  <si>
    <t>07:58:32</t>
  </si>
  <si>
    <t>18:32:07</t>
  </si>
  <si>
    <t>08:02:00</t>
  </si>
  <si>
    <t>18:31:24</t>
  </si>
  <si>
    <t>07:58:34</t>
  </si>
  <si>
    <t>20:11:36</t>
  </si>
  <si>
    <t>07:55:53</t>
  </si>
  <si>
    <t>18:37:28</t>
  </si>
  <si>
    <t>07:59:33</t>
  </si>
  <si>
    <t>18:49:48</t>
  </si>
  <si>
    <t>07:59:42</t>
  </si>
  <si>
    <t>18:19:14</t>
  </si>
  <si>
    <t>08:03:47</t>
  </si>
  <si>
    <t>18:32:31</t>
  </si>
  <si>
    <t>08:04:25</t>
  </si>
  <si>
    <t>18:36:46</t>
  </si>
  <si>
    <t>18:20:44</t>
  </si>
  <si>
    <t>07:59:27</t>
  </si>
  <si>
    <t>18:04:53</t>
  </si>
  <si>
    <t>07:56:38</t>
  </si>
  <si>
    <t>17:19:45</t>
  </si>
  <si>
    <t>07:56:15</t>
  </si>
  <si>
    <t>17:08:47</t>
  </si>
  <si>
    <t>07:56:49</t>
  </si>
  <si>
    <t>18:48:06</t>
  </si>
  <si>
    <t>08:05:49</t>
  </si>
  <si>
    <t>18:01:09</t>
  </si>
  <si>
    <t>08:04:18</t>
  </si>
  <si>
    <t>18:17:04</t>
  </si>
  <si>
    <t>07:57:50</t>
  </si>
  <si>
    <t>07:58:47</t>
  </si>
  <si>
    <t>17:56:01</t>
  </si>
  <si>
    <t>08:00:42</t>
  </si>
  <si>
    <t>18:27:33</t>
  </si>
  <si>
    <t>08:04:21</t>
  </si>
  <si>
    <t>18:49:37</t>
  </si>
  <si>
    <t>08:06:50</t>
  </si>
  <si>
    <t>17:49:25</t>
  </si>
  <si>
    <t>08:00:13</t>
  </si>
  <si>
    <t>18:18:34</t>
  </si>
  <si>
    <t>08:02:36</t>
  </si>
  <si>
    <t>18:38:57</t>
  </si>
  <si>
    <t>08:04:19</t>
  </si>
  <si>
    <t>38</t>
  </si>
  <si>
    <t>Nguyễn Quốc Thái</t>
  </si>
  <si>
    <t>07:42:33</t>
  </si>
  <si>
    <t>07:46:25</t>
  </si>
  <si>
    <t>07:55:41</t>
  </si>
  <si>
    <t>07:36:59</t>
  </si>
  <si>
    <t>07:44:04</t>
  </si>
  <si>
    <t>07:47:52</t>
  </si>
  <si>
    <t>08:02:40</t>
  </si>
  <si>
    <t>07:34:56</t>
  </si>
  <si>
    <t>08:07:05</t>
  </si>
  <si>
    <t>07:46:04</t>
  </si>
  <si>
    <t>07:56:52</t>
  </si>
  <si>
    <t>07:50:16</t>
  </si>
  <si>
    <t>08:00:08</t>
  </si>
  <si>
    <t>07:29:02</t>
  </si>
  <si>
    <t>07:53:33</t>
  </si>
  <si>
    <t>07:57:55</t>
  </si>
  <si>
    <t>08:09:44</t>
  </si>
  <si>
    <t>07:52:30</t>
  </si>
  <si>
    <t>07:55:33</t>
  </si>
  <si>
    <t>07:36:54</t>
  </si>
  <si>
    <t>40</t>
  </si>
  <si>
    <t>Nguyễn Văn Vinh</t>
  </si>
  <si>
    <t>08:00:52</t>
  </si>
  <si>
    <t>08:10:24</t>
  </si>
  <si>
    <t>08:01:19</t>
  </si>
  <si>
    <t>08:05:50</t>
  </si>
  <si>
    <t>08:05:55</t>
  </si>
  <si>
    <t>08:06:16</t>
  </si>
  <si>
    <t>08:03:29</t>
  </si>
  <si>
    <t>08:05:06</t>
  </si>
  <si>
    <t>08:04:57</t>
  </si>
  <si>
    <t>08:05:37</t>
  </si>
  <si>
    <t>07:52:19</t>
  </si>
  <si>
    <t>08:04:07</t>
  </si>
  <si>
    <t>08:07:52</t>
  </si>
  <si>
    <t>08:04:39</t>
  </si>
  <si>
    <t>08:04:06</t>
  </si>
  <si>
    <t>08:01:27</t>
  </si>
  <si>
    <t>08:04:16</t>
  </si>
  <si>
    <t>45</t>
  </si>
  <si>
    <t>Trần Hạo Nhị</t>
  </si>
  <si>
    <t>07:55:06</t>
  </si>
  <si>
    <t>07:48:13</t>
  </si>
  <si>
    <t>07:46:57</t>
  </si>
  <si>
    <t>07:55:40</t>
  </si>
  <si>
    <t>08:03:59</t>
  </si>
  <si>
    <t>07:49:01</t>
  </si>
  <si>
    <t>08:00:43</t>
  </si>
  <si>
    <t>07:43:08</t>
  </si>
  <si>
    <t>07:47:49</t>
  </si>
  <si>
    <t>08:00:20</t>
  </si>
  <si>
    <t>08:03:13</t>
  </si>
  <si>
    <t>07:58:55</t>
  </si>
  <si>
    <t>07:31:44</t>
  </si>
  <si>
    <t>07:41:21</t>
  </si>
  <si>
    <t>07:49:45</t>
  </si>
  <si>
    <t>07:39:48</t>
  </si>
  <si>
    <t>07:37:02</t>
  </si>
  <si>
    <t>07:42:44</t>
  </si>
  <si>
    <t>50</t>
  </si>
  <si>
    <t>Nguyễn Hữu Phước</t>
  </si>
  <si>
    <t>07:27:26</t>
  </si>
  <si>
    <t>07:31:55</t>
  </si>
  <si>
    <t>07:30:55</t>
  </si>
  <si>
    <t>07:29:54</t>
  </si>
  <si>
    <t>07:29:28</t>
  </si>
  <si>
    <t>07:34:15</t>
  </si>
  <si>
    <t>07:36:06</t>
  </si>
  <si>
    <t>07:36:22</t>
  </si>
  <si>
    <t>07:34:59</t>
  </si>
  <si>
    <t>07:55:50</t>
  </si>
  <si>
    <t>07:34:26</t>
  </si>
  <si>
    <t>07:34:12</t>
  </si>
  <si>
    <t>07:34:16</t>
  </si>
  <si>
    <t>07:59:05</t>
  </si>
  <si>
    <t>07:29:58</t>
  </si>
  <si>
    <t>07:34:19</t>
  </si>
  <si>
    <t>08:32:06</t>
  </si>
  <si>
    <t>08:24:25</t>
  </si>
  <si>
    <t>07:27:33</t>
  </si>
  <si>
    <t>07:30:26</t>
  </si>
  <si>
    <t>07:32:29</t>
  </si>
  <si>
    <t>07:33:32</t>
  </si>
  <si>
    <t>51</t>
  </si>
  <si>
    <t>Dương Thị Kim Hồng</t>
  </si>
  <si>
    <t>08:00:51</t>
  </si>
  <si>
    <t>07:57:03</t>
  </si>
  <si>
    <t>08:00:03</t>
  </si>
  <si>
    <t>07:44:39</t>
  </si>
  <si>
    <t>08:00:19</t>
  </si>
  <si>
    <t>08:05:35</t>
  </si>
  <si>
    <t>08:02:15</t>
  </si>
  <si>
    <t>08:03:55</t>
  </si>
  <si>
    <t>08:10:23</t>
  </si>
  <si>
    <t>08:02:13</t>
  </si>
  <si>
    <t>07:57:11</t>
  </si>
  <si>
    <t>08:00:28</t>
  </si>
  <si>
    <t>08:00:36</t>
  </si>
  <si>
    <t>08:01:10</t>
  </si>
  <si>
    <t>08:01:36</t>
  </si>
  <si>
    <t>07:58:00</t>
  </si>
  <si>
    <t>07:35:23</t>
  </si>
  <si>
    <t>07:40:42</t>
  </si>
  <si>
    <t>08:08:33</t>
  </si>
  <si>
    <t>53</t>
  </si>
  <si>
    <t>Bùi Thị Kim Dung</t>
  </si>
  <si>
    <t>08:00:07</t>
  </si>
  <si>
    <t>07:55:32</t>
  </si>
  <si>
    <t>07:55:24</t>
  </si>
  <si>
    <t>07:52:52</t>
  </si>
  <si>
    <t>07:52:57</t>
  </si>
  <si>
    <t>07:54:33</t>
  </si>
  <si>
    <t>07:56:22</t>
  </si>
  <si>
    <t>08:00:30</t>
  </si>
  <si>
    <t>07:59:44</t>
  </si>
  <si>
    <t>08:04:12</t>
  </si>
  <si>
    <t>08:07:39</t>
  </si>
  <si>
    <t>08:02:21</t>
  </si>
  <si>
    <t>08:03:11</t>
  </si>
  <si>
    <t>08:06:03</t>
  </si>
  <si>
    <t>54</t>
  </si>
  <si>
    <t>Trần Trọng Nhân</t>
  </si>
  <si>
    <t>07:51:08</t>
  </si>
  <si>
    <t>07:37:05</t>
  </si>
  <si>
    <t>07:31:15</t>
  </si>
  <si>
    <t>07:40:46</t>
  </si>
  <si>
    <t>07:42:06</t>
  </si>
  <si>
    <t>07:38:52</t>
  </si>
  <si>
    <t>07:38:00</t>
  </si>
  <si>
    <t>07:41:03</t>
  </si>
  <si>
    <t>07:38:18</t>
  </si>
  <si>
    <t>07:35:22</t>
  </si>
  <si>
    <t>07:45:40</t>
  </si>
  <si>
    <t>07:40:48</t>
  </si>
  <si>
    <t>07:29:37</t>
  </si>
  <si>
    <t>07:45:38</t>
  </si>
  <si>
    <t>07:26:38</t>
  </si>
  <si>
    <t>07:43:20</t>
  </si>
  <si>
    <t>07:40:38</t>
  </si>
  <si>
    <t>07:38:06</t>
  </si>
  <si>
    <t>55</t>
  </si>
  <si>
    <t>Hoc</t>
  </si>
  <si>
    <t>56</t>
  </si>
  <si>
    <t>Lan Sy</t>
  </si>
  <si>
    <t>08:03:02</t>
  </si>
  <si>
    <t>17:16:56</t>
  </si>
  <si>
    <t>07:48:14</t>
  </si>
  <si>
    <t>17:23:09</t>
  </si>
  <si>
    <t>07:54:21</t>
  </si>
  <si>
    <t>17:17:47</t>
  </si>
  <si>
    <t>07:45:05</t>
  </si>
  <si>
    <t>17:08:06</t>
  </si>
  <si>
    <t>18:05:02</t>
  </si>
  <si>
    <t>07:47:07</t>
  </si>
  <si>
    <t>17:21:43</t>
  </si>
  <si>
    <t>07:53:19</t>
  </si>
  <si>
    <t>17:35:19</t>
  </si>
  <si>
    <t>07:46:51</t>
  </si>
  <si>
    <t>17:40:48</t>
  </si>
  <si>
    <t>07:57:58</t>
  </si>
  <si>
    <t>07:47:48</t>
  </si>
  <si>
    <t>17:42:47</t>
  </si>
  <si>
    <t>18:25:26</t>
  </si>
  <si>
    <t>07:49:14</t>
  </si>
  <si>
    <t>17:54:05</t>
  </si>
  <si>
    <t>07:53:43</t>
  </si>
  <si>
    <t>17:38:11</t>
  </si>
  <si>
    <t>07:55:48</t>
  </si>
  <si>
    <t>17:57:07</t>
  </si>
  <si>
    <t>17:18:50</t>
  </si>
  <si>
    <t>18:05:12</t>
  </si>
  <si>
    <t>07:50:02</t>
  </si>
  <si>
    <t>18:55:53</t>
  </si>
  <si>
    <t>57</t>
  </si>
  <si>
    <t>Nguyễn Đỗ Đức Bảo</t>
  </si>
  <si>
    <t>58</t>
  </si>
  <si>
    <t>Lê Thị Mỹ Duyên</t>
  </si>
  <si>
    <t>17:15:23</t>
  </si>
  <si>
    <t>08:01:26</t>
  </si>
  <si>
    <t>17:30:02</t>
  </si>
  <si>
    <t>17:57:26</t>
  </si>
  <si>
    <t>07:59:41</t>
  </si>
  <si>
    <t>17:38:35</t>
  </si>
  <si>
    <t>08:02:04</t>
  </si>
  <si>
    <t>17:51:00</t>
  </si>
  <si>
    <t>08:05:08</t>
  </si>
  <si>
    <t>17:31:43</t>
  </si>
  <si>
    <t>BẢNG CHẤM CÔNG</t>
  </si>
  <si>
    <t>Tháng</t>
  </si>
  <si>
    <t>năm</t>
  </si>
  <si>
    <t>STT</t>
  </si>
  <si>
    <t xml:space="preserve">Họ và Tên </t>
  </si>
  <si>
    <t>Ngày công</t>
  </si>
  <si>
    <t>Tăng ca (Phút)</t>
  </si>
  <si>
    <t>Muộn (lần)</t>
  </si>
  <si>
    <t xml:space="preserve">Sinh nhật </t>
  </si>
  <si>
    <t>Phép năm</t>
  </si>
  <si>
    <t>Lịch công tác</t>
  </si>
  <si>
    <t>Phạt đi muộn</t>
  </si>
  <si>
    <t>Đi công tác</t>
  </si>
  <si>
    <t>Kinh doanh</t>
  </si>
  <si>
    <t>L</t>
  </si>
  <si>
    <t>v</t>
  </si>
  <si>
    <t>P</t>
  </si>
  <si>
    <t>V</t>
  </si>
  <si>
    <t xml:space="preserve"> Hứa Thị Ngọc Thơ  </t>
  </si>
  <si>
    <t>1/2</t>
  </si>
  <si>
    <t>Vận hành</t>
  </si>
  <si>
    <t xml:space="preserve"> Nguyễn Bảo Thạch    </t>
  </si>
  <si>
    <t xml:space="preserve"> Hoàng Đức Thanh    </t>
  </si>
  <si>
    <t xml:space="preserve"> Nguyễn Quốc Minh   </t>
  </si>
  <si>
    <t xml:space="preserve"> Nguyễn Hoàng Thực    </t>
  </si>
  <si>
    <t xml:space="preserve"> Trần Cao Hoàng Tâm    </t>
  </si>
  <si>
    <t xml:space="preserve"> Lê Kim Đãng   </t>
  </si>
  <si>
    <t xml:space="preserve"> Nguyễn Thiên Trang    </t>
  </si>
  <si>
    <t xml:space="preserve"> Nguyễn Thiên Thanh    </t>
  </si>
  <si>
    <t xml:space="preserve"> Huỳnh Thanh Phong  </t>
  </si>
  <si>
    <t>Nguyễn Trọng Nhân</t>
  </si>
  <si>
    <t>Kế toán - Văn phòng</t>
  </si>
  <si>
    <t xml:space="preserve">Nguyễn Thị Thu Hồng </t>
  </si>
  <si>
    <t xml:space="preserve"> Hàng Minh Thư   </t>
  </si>
  <si>
    <t>1/2P</t>
  </si>
  <si>
    <t>Ngoại nghiệp</t>
  </si>
  <si>
    <t>Trần Thị Xuân Phương</t>
  </si>
  <si>
    <t>x</t>
  </si>
  <si>
    <t>Ghi chú:</t>
  </si>
  <si>
    <t>Có mặt</t>
  </si>
  <si>
    <t>2x</t>
  </si>
  <si>
    <t>Làm ngày lễ, công tác chủ nhật</t>
  </si>
  <si>
    <t xml:space="preserve">Vắng </t>
  </si>
  <si>
    <t xml:space="preserve">Phép </t>
  </si>
  <si>
    <t>Nghỉ lễ</t>
  </si>
  <si>
    <t>CN</t>
  </si>
  <si>
    <t xml:space="preserve">Nghỉ tuần </t>
  </si>
  <si>
    <t>Nửa công</t>
  </si>
  <si>
    <t>Nửa phép</t>
  </si>
  <si>
    <t>Người lập biểu</t>
  </si>
  <si>
    <t>Giám đốc</t>
  </si>
  <si>
    <t xml:space="preserve">Đặng Xuân Ngọc </t>
  </si>
  <si>
    <t>ID</t>
  </si>
  <si>
    <t xml:space="preserve">Trương Quang Thanh    </t>
  </si>
  <si>
    <t>Muộn</t>
  </si>
  <si>
    <t>Tăng ca</t>
  </si>
  <si>
    <t>NGHỈ PHÉP</t>
  </si>
  <si>
    <t>ĐI THỊ TRƯỜNG</t>
  </si>
  <si>
    <t>ĐI CÔNG TÁC HN</t>
  </si>
  <si>
    <t>ĐI CÔNG TÁC VŨNG TÀU</t>
  </si>
  <si>
    <t>NGHỈ PHÉP 1/2 NGÀY</t>
  </si>
  <si>
    <t>ĐI CÔNG TÁC TIỀN GIANG</t>
  </si>
  <si>
    <t>ĐI HỖ TRỢ CM PHẠM THẾ HIỂN</t>
  </si>
  <si>
    <t>ĐI SAMPLING HIỆP PHÚ</t>
  </si>
  <si>
    <t>ĐI MUA LAPTOP KHÔNG CHECK OUT</t>
  </si>
  <si>
    <t xml:space="preserve">Trần Kỳ Tâm    </t>
  </si>
  <si>
    <t>Ghi Chú</t>
  </si>
  <si>
    <t>off</t>
  </si>
  <si>
    <t>off chiều</t>
  </si>
  <si>
    <t xml:space="preserve">off </t>
  </si>
  <si>
    <t>đi đồng nai</t>
  </si>
  <si>
    <t>đi bình dương</t>
  </si>
  <si>
    <t>đi vũng tàu</t>
  </si>
  <si>
    <t>đi với chị Thơm</t>
  </si>
  <si>
    <t>Vận Hành</t>
  </si>
  <si>
    <t>xin về sớm nên khi bấm Vân tay chưa đến giờ cài trên hệ thống nên máy không thể hiện</t>
  </si>
  <si>
    <t>nghĩ phép</t>
  </si>
  <si>
    <t>nghĩ buổi sáng</t>
  </si>
  <si>
    <t>chưa lấy vân tay</t>
  </si>
  <si>
    <t>đi nhà máy</t>
  </si>
  <si>
    <t>đi nhà máy về lúc 19h30</t>
  </si>
  <si>
    <t>đi nhà máy thời gian 7h-19h30</t>
  </si>
  <si>
    <t>quên chấm công</t>
  </si>
  <si>
    <t>công tác ngoài tan ca lúc 5h45</t>
  </si>
  <si>
    <t>Phạt</t>
  </si>
  <si>
    <t>Phép năm tháng trước</t>
  </si>
  <si>
    <t>đi công tác</t>
  </si>
  <si>
    <t>A. Thạch xác nhận có đi làm</t>
  </si>
  <si>
    <t>Nguyễn Thị Lan Sy</t>
  </si>
  <si>
    <t>+Tăng ca kiễm kho 60p trưa</t>
  </si>
  <si>
    <t>nghĩ buổi chiều</t>
  </si>
  <si>
    <t>làm online</t>
  </si>
  <si>
    <t>T6</t>
  </si>
  <si>
    <t>Muộn</t>
  </si>
  <si>
    <t>Nghỉ sớm</t>
  </si>
  <si>
    <t>Đã tham dự</t>
  </si>
  <si>
    <t>Vắng mặt</t>
  </si>
  <si>
    <t>Đã làm việc</t>
  </si>
  <si>
    <t>Giờ Nghỉ</t>
  </si>
  <si>
    <t>Loại nghỉ</t>
  </si>
  <si>
    <t>Thoát</t>
  </si>
  <si>
    <t>Tăng ca 1</t>
  </si>
  <si>
    <t>Tăng ca 2</t>
  </si>
  <si>
    <t>Tăng ca 3</t>
  </si>
  <si>
    <t>Công ty Ngọc Thơm</t>
  </si>
  <si>
    <t>2025-07-01</t>
  </si>
  <si>
    <t>Default Timetable(07:35:00-17:00:00)</t>
  </si>
  <si>
    <t>0 phút</t>
  </si>
  <si>
    <t>565 phút</t>
  </si>
  <si>
    <t>120 phút</t>
  </si>
  <si>
    <t>2025-07-02</t>
  </si>
  <si>
    <t>2025-07-03</t>
  </si>
  <si>
    <t>2025-07-04</t>
  </si>
  <si>
    <t>2025-07-05</t>
  </si>
  <si>
    <t>2025-07-07</t>
  </si>
  <si>
    <t>100 phút</t>
  </si>
  <si>
    <t>2025-07-08</t>
  </si>
  <si>
    <t>2025-07-09</t>
  </si>
  <si>
    <t>2025-07-10</t>
  </si>
  <si>
    <t>84 phút</t>
  </si>
  <si>
    <t>2025-07-11</t>
  </si>
  <si>
    <t>2025-07-12</t>
  </si>
  <si>
    <t>2025-07-14</t>
  </si>
  <si>
    <t>2025-07-15</t>
  </si>
  <si>
    <t>2025-07-16</t>
  </si>
  <si>
    <t>51 phút</t>
  </si>
  <si>
    <t>2025-07-17</t>
  </si>
  <si>
    <t>2025-07-18</t>
  </si>
  <si>
    <t>2025-07-19</t>
  </si>
  <si>
    <t>10 phút</t>
  </si>
  <si>
    <t>2025-07-21</t>
  </si>
  <si>
    <t>15 phút</t>
  </si>
  <si>
    <t>14 phút</t>
  </si>
  <si>
    <t>2025-07-22</t>
  </si>
  <si>
    <t>2025-07-23</t>
  </si>
  <si>
    <t>2025-07-24</t>
  </si>
  <si>
    <t>31 phút</t>
  </si>
  <si>
    <t>2025-07-25</t>
  </si>
  <si>
    <t>21 phút</t>
  </si>
  <si>
    <t>2025-07-26</t>
  </si>
  <si>
    <t>2025-07-28</t>
  </si>
  <si>
    <t>25 phút</t>
  </si>
  <si>
    <t>22 phút</t>
  </si>
  <si>
    <t>16 phút</t>
  </si>
  <si>
    <t>27 phút</t>
  </si>
  <si>
    <t>24 phút</t>
  </si>
  <si>
    <t>76 phút</t>
  </si>
  <si>
    <t>29 phút</t>
  </si>
  <si>
    <t>37 phút</t>
  </si>
  <si>
    <t>23 phút</t>
  </si>
  <si>
    <t>59 phút</t>
  </si>
  <si>
    <t>26 phút</t>
  </si>
  <si>
    <t>572 phút</t>
  </si>
  <si>
    <t>33 phút</t>
  </si>
  <si>
    <t>07:54:47</t>
  </si>
  <si>
    <t>20 phút</t>
  </si>
  <si>
    <t>19 phút</t>
  </si>
  <si>
    <t>564 phút</t>
  </si>
  <si>
    <t>1 phút</t>
  </si>
  <si>
    <t>73 phút</t>
  </si>
  <si>
    <t>598 phút</t>
  </si>
  <si>
    <t>54 phút</t>
  </si>
  <si>
    <t>11 phút</t>
  </si>
  <si>
    <t>17 phút</t>
  </si>
  <si>
    <t>639 phút</t>
  </si>
  <si>
    <t>18 phút</t>
  </si>
  <si>
    <t>13 phút</t>
  </si>
  <si>
    <t>41 phút</t>
  </si>
  <si>
    <t>36 phút</t>
  </si>
  <si>
    <t>07:57:43</t>
  </si>
  <si>
    <t>07:55:11</t>
  </si>
  <si>
    <t>07:43:24</t>
  </si>
  <si>
    <t>07:49:44</t>
  </si>
  <si>
    <t>07:49:34</t>
  </si>
  <si>
    <t>07:41:17</t>
  </si>
  <si>
    <t>07:31:02</t>
  </si>
  <si>
    <t>07:51:29</t>
  </si>
  <si>
    <t>07:34:24</t>
  </si>
  <si>
    <t>08:11:49</t>
  </si>
  <si>
    <t>08:06:37</t>
  </si>
  <si>
    <t>32 phút</t>
  </si>
  <si>
    <t>07:53:14</t>
  </si>
  <si>
    <t>07:45:50</t>
  </si>
  <si>
    <t>08:00:44</t>
  </si>
  <si>
    <t>08:05:28</t>
  </si>
  <si>
    <t>30 phút</t>
  </si>
  <si>
    <t>08:03:25</t>
  </si>
  <si>
    <t>28 phút</t>
  </si>
  <si>
    <t>07:56:25</t>
  </si>
  <si>
    <t>7 phút</t>
  </si>
  <si>
    <t>558 phút</t>
  </si>
  <si>
    <t>07:58:21</t>
  </si>
  <si>
    <t>07:53:49</t>
  </si>
  <si>
    <t>08:23:26</t>
  </si>
  <si>
    <t>48 phút</t>
  </si>
  <si>
    <t>08:34:25</t>
  </si>
  <si>
    <t>07:49:48</t>
  </si>
  <si>
    <t>12 phút</t>
  </si>
  <si>
    <t>553 phút</t>
  </si>
  <si>
    <t>07:51:11</t>
  </si>
  <si>
    <t>07:46:45</t>
  </si>
  <si>
    <t>08:05:56</t>
  </si>
  <si>
    <t>07:57:01</t>
  </si>
  <si>
    <t>07:58:22</t>
  </si>
  <si>
    <t>07:58:24</t>
  </si>
  <si>
    <t>07:53:23</t>
  </si>
  <si>
    <t>08:00:33</t>
  </si>
  <si>
    <t>08:24:52</t>
  </si>
  <si>
    <t>50 phút</t>
  </si>
  <si>
    <t>08:08:58</t>
  </si>
  <si>
    <t>34 phút</t>
  </si>
  <si>
    <t>64 phút</t>
  </si>
  <si>
    <t>637 phút</t>
  </si>
  <si>
    <t>612 phút</t>
  </si>
  <si>
    <t>545 phút</t>
  </si>
  <si>
    <t>632 phút</t>
  </si>
  <si>
    <t>9 phút</t>
  </si>
  <si>
    <t>19:50:53</t>
  </si>
  <si>
    <t>08:02:18</t>
  </si>
  <si>
    <t>18:39:47</t>
  </si>
  <si>
    <t>08:05:40</t>
  </si>
  <si>
    <t>17:06:56</t>
  </si>
  <si>
    <t>07:59:54</t>
  </si>
  <si>
    <t>411 phút</t>
  </si>
  <si>
    <t>154 phút</t>
  </si>
  <si>
    <t>07:59:45</t>
  </si>
  <si>
    <t>18:23:39</t>
  </si>
  <si>
    <t>624 phút</t>
  </si>
  <si>
    <t>17:36:18</t>
  </si>
  <si>
    <t>18:16:02</t>
  </si>
  <si>
    <t>08:05:10</t>
  </si>
  <si>
    <t>17:17:17</t>
  </si>
  <si>
    <t>552 phút</t>
  </si>
  <si>
    <t>08:05:18</t>
  </si>
  <si>
    <t>17:21:42</t>
  </si>
  <si>
    <t>556 phút</t>
  </si>
  <si>
    <t>08:06:05</t>
  </si>
  <si>
    <t>19:11:18</t>
  </si>
  <si>
    <t>665 phút</t>
  </si>
  <si>
    <t>07:48:54</t>
  </si>
  <si>
    <t>18:35:44</t>
  </si>
  <si>
    <t>647 phút</t>
  </si>
  <si>
    <t>96 phút</t>
  </si>
  <si>
    <t>08:02:05</t>
  </si>
  <si>
    <t>08:01:46</t>
  </si>
  <si>
    <t>17:26:03</t>
  </si>
  <si>
    <t>08:03:12</t>
  </si>
  <si>
    <t>18:35:27</t>
  </si>
  <si>
    <t>95 phút</t>
  </si>
  <si>
    <t>07:59:07</t>
  </si>
  <si>
    <t>18:38:34</t>
  </si>
  <si>
    <t>99 phút</t>
  </si>
  <si>
    <t>08:05:31</t>
  </si>
  <si>
    <t>18:03:42</t>
  </si>
  <si>
    <t>08:03:51</t>
  </si>
  <si>
    <t>17:09:11</t>
  </si>
  <si>
    <t>07:45:23</t>
  </si>
  <si>
    <t>07:55:30</t>
  </si>
  <si>
    <t>08:05:48</t>
  </si>
  <si>
    <t>07:55:28</t>
  </si>
  <si>
    <t>07:57:10</t>
  </si>
  <si>
    <t>07:55:04</t>
  </si>
  <si>
    <t>07:52:36</t>
  </si>
  <si>
    <t>07:52:22</t>
  </si>
  <si>
    <t>08:01:07</t>
  </si>
  <si>
    <t>08:03:37</t>
  </si>
  <si>
    <t>08:00:25</t>
  </si>
  <si>
    <t>07:58:49</t>
  </si>
  <si>
    <t>08:01:34</t>
  </si>
  <si>
    <t>08:01:55</t>
  </si>
  <si>
    <t>08:28:55</t>
  </si>
  <si>
    <t>07:58:15</t>
  </si>
  <si>
    <t>08:00:47</t>
  </si>
  <si>
    <t>08:05:19</t>
  </si>
  <si>
    <t>08:07:56</t>
  </si>
  <si>
    <t>08:06:01</t>
  </si>
  <si>
    <t>07:54:55</t>
  </si>
  <si>
    <t>08:02:43</t>
  </si>
  <si>
    <t>07:55:44</t>
  </si>
  <si>
    <t>07:52:09</t>
  </si>
  <si>
    <t>07:58:54</t>
  </si>
  <si>
    <t>07:59:57</t>
  </si>
  <si>
    <t>07:55:13</t>
  </si>
  <si>
    <t>08:00:53</t>
  </si>
  <si>
    <t>07:32:07</t>
  </si>
  <si>
    <t>08:04:26</t>
  </si>
  <si>
    <t>08:02:23</t>
  </si>
  <si>
    <t>08:02:58</t>
  </si>
  <si>
    <t>08:06:41</t>
  </si>
  <si>
    <t>08:01:42</t>
  </si>
  <si>
    <t>07:54:38</t>
  </si>
  <si>
    <t>07:43:44</t>
  </si>
  <si>
    <t>07:54:30</t>
  </si>
  <si>
    <t>07:52:25</t>
  </si>
  <si>
    <t>07:43:29</t>
  </si>
  <si>
    <t>07:47:34</t>
  </si>
  <si>
    <t>07:59:48</t>
  </si>
  <si>
    <t>07:51:17</t>
  </si>
  <si>
    <t>07:54:58</t>
  </si>
  <si>
    <t>08:01:44</t>
  </si>
  <si>
    <t>06:58:25</t>
  </si>
  <si>
    <t>08:03:58</t>
  </si>
  <si>
    <t>07:49:09</t>
  </si>
  <si>
    <t>07:53:05</t>
  </si>
  <si>
    <t>07:48:26</t>
  </si>
  <si>
    <t>07:57:07</t>
  </si>
  <si>
    <t>07:48:17</t>
  </si>
  <si>
    <t>08:07:04</t>
  </si>
  <si>
    <t>08:11:56</t>
  </si>
  <si>
    <t>07:49:52</t>
  </si>
  <si>
    <t>08:00:24</t>
  </si>
  <si>
    <t>07:49:25</t>
  </si>
  <si>
    <t>08:06:19</t>
  </si>
  <si>
    <t>07:54:54</t>
  </si>
  <si>
    <t>08:22:35</t>
  </si>
  <si>
    <t>07:57:05</t>
  </si>
  <si>
    <t>07:29:51</t>
  </si>
  <si>
    <t>08:10:34</t>
  </si>
  <si>
    <t>08:03:21</t>
  </si>
  <si>
    <t>08:09:48</t>
  </si>
  <si>
    <t>35 phút</t>
  </si>
  <si>
    <t>08:15:35</t>
  </si>
  <si>
    <t>08:03:03</t>
  </si>
  <si>
    <t>08:02:50</t>
  </si>
  <si>
    <t>08:09:33</t>
  </si>
  <si>
    <t>08:07:23</t>
  </si>
  <si>
    <t>08:05:02</t>
  </si>
  <si>
    <t>08:02:22</t>
  </si>
  <si>
    <t>08:08:44</t>
  </si>
  <si>
    <t>08:08:45</t>
  </si>
  <si>
    <t>07:56:34</t>
  </si>
  <si>
    <t>08:26:02</t>
  </si>
  <si>
    <t>08:04:56</t>
  </si>
  <si>
    <t>08:04:46</t>
  </si>
  <si>
    <t>08:02:53</t>
  </si>
  <si>
    <t>08:02:55</t>
  </si>
  <si>
    <t>08:04:32</t>
  </si>
  <si>
    <t>08:12:01</t>
  </si>
  <si>
    <t>08:05:05</t>
  </si>
  <si>
    <t>08:02:27</t>
  </si>
  <si>
    <t>07:59:29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</si>
</sst>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Tháng &quot;mm&quot; năm &quot;yyyy"/>
    <numFmt numFmtId="165" formatCode="_-* #,##0.00_-;\-* #,##0.00_-;_-* &quot;-&quot;??_-;_-@_-"/>
    <numFmt numFmtId="166" formatCode="_-* #,##0_-;\-* #,##0_-;_-* &quot;-&quot;??_-;_-@_-"/>
    <numFmt numFmtId="167" formatCode="00"/>
    <numFmt numFmtId="168" formatCode="[$-101042A]dd"/>
    <numFmt numFmtId="169" formatCode="[$-101042A]dddd"/>
    <numFmt numFmtId="170" formatCode="_ * #,##0_ ;_ * \-#,##0_ ;_ * &quot;-&quot;_ ;_ @_ "/>
    <numFmt numFmtId="171" formatCode="[$-F400]h:mm:ss\ AM/PM"/>
    <numFmt numFmtId="172" formatCode="0.0"/>
    <numFmt numFmtId="173" formatCode="_(* #,##0_);_(* \(#,##0\);_(* &quot;-&quot;??_);_(@_)"/>
  </numFmts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2"/>
      <name val=".VnTime"/>
      <family val="2"/>
    </font>
    <font>
      <b/>
      <sz val="16"/>
      <name val="Times New Roman"/>
      <family val="1"/>
    </font>
    <font>
      <b/>
      <i/>
      <sz val="10"/>
      <color indexed="10"/>
      <name val="Times New Roman"/>
      <family val="1"/>
    </font>
    <font>
      <b/>
      <sz val="8"/>
      <name val="Times New Roman"/>
      <family val="1"/>
    </font>
    <font>
      <sz val="12"/>
      <name val="Times New Roman"/>
      <family val="1"/>
    </font>
    <font>
      <b/>
      <sz val="12"/>
      <color indexed="12"/>
      <name val="Times New Roman"/>
      <family val="1"/>
    </font>
    <font>
      <b/>
      <sz val="11"/>
      <color theme="6" tint="-0.499984740745262"/>
      <name val="Times New Roman"/>
      <family val="1"/>
    </font>
    <font>
      <b/>
      <sz val="11"/>
      <color rgb="FFC00000"/>
      <name val="Times New Roman"/>
      <family val="1"/>
    </font>
    <font>
      <b/>
      <i/>
      <sz val="12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sz val="12"/>
      <color rgb="FF000000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color rgb="FF000000"/>
      <name val="Times New Roman"/>
      <family val="1"/>
    </font>
    <font>
      <sz val="10"/>
      <color rgb="FFFF0000"/>
      <name val="Times New Roman"/>
      <family val="1"/>
    </font>
    <font>
      <sz val="12"/>
      <color rgb="FFFF0000"/>
      <name val="Times New Roman"/>
      <family val="1"/>
    </font>
    <font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i/>
      <sz val="1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4" fillId="0" borderId="0"/>
    <xf numFmtId="165" fontId="3" fillId="0" borderId="0" applyFont="0" applyFill="0" applyBorder="0" applyAlignment="0" applyProtection="0"/>
    <xf numFmtId="43" fontId="24" fillId="0" borderId="0" applyFont="0" applyFill="0" applyBorder="0" applyAlignment="0" applyProtection="0"/>
  </cellStyleXfs>
  <cellXfs count="113">
    <xf numFmtId="0" fontId="0" fillId="0" borderId="0" xfId="0"/>
    <xf numFmtId="49" fontId="1" fillId="0" borderId="0" xfId="0" applyNumberFormat="1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164" fontId="9" fillId="0" borderId="0" xfId="2" applyNumberFormat="1" applyFont="1" applyAlignment="1">
      <alignment horizontal="center" vertical="center"/>
    </xf>
    <xf numFmtId="164" fontId="10" fillId="0" borderId="0" xfId="2" applyNumberFormat="1" applyFont="1" applyAlignment="1">
      <alignment horizontal="center" vertical="center"/>
    </xf>
    <xf numFmtId="164" fontId="12" fillId="0" borderId="0" xfId="2" applyNumberFormat="1" applyFont="1" applyAlignment="1">
      <alignment horizontal="center" vertical="center"/>
    </xf>
    <xf numFmtId="0" fontId="13" fillId="0" borderId="0" xfId="2" applyFont="1" applyAlignment="1">
      <alignment horizontal="center" vertical="center"/>
    </xf>
    <xf numFmtId="168" fontId="14" fillId="4" borderId="2" xfId="2" applyNumberFormat="1" applyFont="1" applyFill="1" applyBorder="1" applyAlignment="1">
      <alignment horizontal="center" vertical="center"/>
    </xf>
    <xf numFmtId="0" fontId="16" fillId="5" borderId="2" xfId="1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vertical="center"/>
    </xf>
    <xf numFmtId="49" fontId="18" fillId="5" borderId="2" xfId="1" applyNumberFormat="1" applyFont="1" applyFill="1" applyBorder="1" applyAlignment="1">
      <alignment horizontal="center" vertical="center"/>
    </xf>
    <xf numFmtId="0" fontId="19" fillId="5" borderId="2" xfId="1" applyFont="1" applyFill="1" applyBorder="1" applyAlignment="1">
      <alignment horizontal="center" vertical="center"/>
    </xf>
    <xf numFmtId="166" fontId="19" fillId="5" borderId="2" xfId="3" applyNumberFormat="1" applyFont="1" applyFill="1" applyBorder="1" applyAlignment="1">
      <alignment horizontal="center" vertical="center"/>
    </xf>
    <xf numFmtId="0" fontId="16" fillId="4" borderId="2" xfId="1" applyFont="1" applyFill="1" applyBorder="1" applyAlignment="1">
      <alignment horizontal="center" vertical="center"/>
    </xf>
    <xf numFmtId="0" fontId="20" fillId="4" borderId="2" xfId="1" applyFont="1" applyFill="1" applyBorder="1" applyAlignment="1">
      <alignment vertical="center"/>
    </xf>
    <xf numFmtId="0" fontId="18" fillId="4" borderId="3" xfId="1" applyFont="1" applyFill="1" applyBorder="1" applyAlignment="1">
      <alignment horizontal="center" vertical="center"/>
    </xf>
    <xf numFmtId="0" fontId="18" fillId="4" borderId="4" xfId="1" applyFont="1" applyFill="1" applyBorder="1" applyAlignment="1">
      <alignment horizontal="center" vertical="center"/>
    </xf>
    <xf numFmtId="0" fontId="18" fillId="4" borderId="5" xfId="1" applyFont="1" applyFill="1" applyBorder="1" applyAlignment="1">
      <alignment horizontal="center" vertical="center"/>
    </xf>
    <xf numFmtId="166" fontId="18" fillId="4" borderId="5" xfId="3" applyNumberFormat="1" applyFont="1" applyFill="1" applyBorder="1" applyAlignment="1">
      <alignment horizontal="center" vertical="center"/>
    </xf>
    <xf numFmtId="170" fontId="8" fillId="5" borderId="2" xfId="1" applyNumberFormat="1" applyFont="1" applyFill="1" applyBorder="1" applyAlignment="1">
      <alignment horizontal="left" vertical="center"/>
    </xf>
    <xf numFmtId="0" fontId="16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0" fontId="21" fillId="0" borderId="0" xfId="1" applyFont="1" applyAlignment="1">
      <alignment horizontal="center" vertical="center"/>
    </xf>
    <xf numFmtId="0" fontId="8" fillId="7" borderId="0" xfId="1" applyFont="1" applyFill="1" applyAlignment="1">
      <alignment horizontal="center" vertical="center"/>
    </xf>
    <xf numFmtId="0" fontId="8" fillId="8" borderId="0" xfId="1" applyFont="1" applyFill="1" applyAlignment="1">
      <alignment horizontal="center" vertical="center"/>
    </xf>
    <xf numFmtId="0" fontId="22" fillId="0" borderId="0" xfId="1" applyFont="1" applyAlignment="1">
      <alignment horizontal="center" vertical="center"/>
    </xf>
    <xf numFmtId="0" fontId="8" fillId="9" borderId="0" xfId="1" applyFont="1" applyFill="1" applyAlignment="1">
      <alignment horizontal="center" vertical="center"/>
    </xf>
    <xf numFmtId="0" fontId="8" fillId="11" borderId="0" xfId="1" applyFont="1" applyFill="1" applyAlignment="1">
      <alignment horizontal="center" vertical="center"/>
    </xf>
    <xf numFmtId="0" fontId="16" fillId="0" borderId="0" xfId="1" applyFont="1" applyAlignment="1">
      <alignment vertical="center"/>
    </xf>
    <xf numFmtId="44" fontId="1" fillId="10" borderId="0" xfId="0" applyNumberFormat="1" applyFont="1" applyFill="1" applyAlignment="1">
      <alignment horizontal="center" wrapText="1"/>
    </xf>
    <xf numFmtId="44" fontId="2" fillId="10" borderId="0" xfId="0" applyNumberFormat="1" applyFont="1" applyFill="1" applyAlignment="1">
      <alignment horizontal="center" wrapText="1"/>
    </xf>
    <xf numFmtId="44" fontId="0" fillId="10" borderId="0" xfId="0" applyNumberFormat="1" applyFill="1"/>
    <xf numFmtId="1" fontId="2" fillId="10" borderId="0" xfId="0" applyNumberFormat="1" applyFont="1" applyFill="1" applyAlignment="1">
      <alignment horizontal="center" wrapText="1"/>
    </xf>
    <xf numFmtId="172" fontId="1" fillId="10" borderId="0" xfId="0" applyNumberFormat="1" applyFont="1" applyFill="1" applyAlignment="1">
      <alignment horizontal="center" wrapText="1"/>
    </xf>
    <xf numFmtId="172" fontId="0" fillId="10" borderId="0" xfId="0" applyNumberFormat="1" applyFill="1"/>
    <xf numFmtId="14" fontId="2" fillId="0" borderId="0" xfId="0" applyNumberFormat="1" applyFont="1" applyAlignment="1">
      <alignment horizontal="center" wrapText="1"/>
    </xf>
    <xf numFmtId="49" fontId="18" fillId="0" borderId="2" xfId="1" applyNumberFormat="1" applyFont="1" applyBorder="1" applyAlignment="1">
      <alignment horizontal="center" vertical="center"/>
    </xf>
    <xf numFmtId="44" fontId="18" fillId="0" borderId="2" xfId="1" applyNumberFormat="1" applyFont="1" applyBorder="1" applyAlignment="1">
      <alignment horizontal="center" vertical="center"/>
    </xf>
    <xf numFmtId="49" fontId="18" fillId="4" borderId="4" xfId="1" applyNumberFormat="1" applyFont="1" applyFill="1" applyBorder="1" applyAlignment="1">
      <alignment vertical="center"/>
    </xf>
    <xf numFmtId="0" fontId="25" fillId="0" borderId="0" xfId="0" applyFont="1"/>
    <xf numFmtId="49" fontId="23" fillId="0" borderId="0" xfId="0" applyNumberFormat="1" applyFont="1" applyAlignment="1">
      <alignment horizontal="center" wrapText="1"/>
    </xf>
    <xf numFmtId="49" fontId="26" fillId="0" borderId="0" xfId="0" applyNumberFormat="1" applyFont="1" applyAlignment="1">
      <alignment horizontal="center" wrapText="1"/>
    </xf>
    <xf numFmtId="0" fontId="16" fillId="0" borderId="2" xfId="1" applyFont="1" applyBorder="1" applyAlignment="1">
      <alignment horizontal="center" vertical="center"/>
    </xf>
    <xf numFmtId="170" fontId="18" fillId="0" borderId="2" xfId="1" applyNumberFormat="1" applyFont="1" applyBorder="1" applyAlignment="1">
      <alignment horizontal="left" vertical="center"/>
    </xf>
    <xf numFmtId="0" fontId="19" fillId="0" borderId="2" xfId="1" applyFont="1" applyBorder="1" applyAlignment="1">
      <alignment horizontal="center" vertical="center"/>
    </xf>
    <xf numFmtId="166" fontId="19" fillId="0" borderId="2" xfId="3" applyNumberFormat="1" applyFont="1" applyFill="1" applyBorder="1" applyAlignment="1">
      <alignment horizontal="center" vertical="center"/>
    </xf>
    <xf numFmtId="14" fontId="23" fillId="0" borderId="0" xfId="0" applyNumberFormat="1" applyFont="1" applyAlignment="1">
      <alignment horizontal="center" wrapText="1"/>
    </xf>
    <xf numFmtId="0" fontId="15" fillId="0" borderId="0" xfId="1" applyFont="1" applyAlignment="1">
      <alignment horizontal="center" vertical="center"/>
    </xf>
    <xf numFmtId="49" fontId="1" fillId="10" borderId="0" xfId="0" applyNumberFormat="1" applyFont="1" applyFill="1" applyAlignment="1">
      <alignment horizontal="center" wrapText="1"/>
    </xf>
    <xf numFmtId="0" fontId="0" fillId="10" borderId="0" xfId="0" applyFill="1"/>
    <xf numFmtId="173" fontId="18" fillId="4" borderId="4" xfId="4" applyNumberFormat="1" applyFont="1" applyFill="1" applyBorder="1" applyAlignment="1">
      <alignment vertical="center"/>
    </xf>
    <xf numFmtId="173" fontId="18" fillId="4" borderId="4" xfId="4" applyNumberFormat="1" applyFont="1" applyFill="1" applyBorder="1" applyAlignment="1">
      <alignment horizontal="center" vertical="center"/>
    </xf>
    <xf numFmtId="0" fontId="29" fillId="0" borderId="0" xfId="1" applyFont="1" applyProtection="1">
      <protection locked="0"/>
    </xf>
    <xf numFmtId="166" fontId="29" fillId="0" borderId="0" xfId="3" applyNumberFormat="1" applyFont="1" applyProtection="1">
      <protection locked="0"/>
    </xf>
    <xf numFmtId="169" fontId="7" fillId="3" borderId="2" xfId="2" applyNumberFormat="1" applyFont="1" applyFill="1" applyBorder="1" applyAlignment="1">
      <alignment horizontal="center" vertical="center" textRotation="90"/>
    </xf>
    <xf numFmtId="169" fontId="7" fillId="3" borderId="2" xfId="2" applyNumberFormat="1" applyFont="1" applyFill="1" applyBorder="1" applyAlignment="1">
      <alignment horizontal="center" vertical="center" textRotation="90" wrapText="1"/>
    </xf>
    <xf numFmtId="0" fontId="15" fillId="4" borderId="3" xfId="1" applyFont="1" applyFill="1" applyBorder="1" applyAlignment="1">
      <alignment vertical="center"/>
    </xf>
    <xf numFmtId="169" fontId="14" fillId="4" borderId="3" xfId="2" applyNumberFormat="1" applyFont="1" applyFill="1" applyBorder="1" applyAlignment="1">
      <alignment vertical="center" textRotation="90"/>
    </xf>
    <xf numFmtId="169" fontId="14" fillId="4" borderId="4" xfId="2" applyNumberFormat="1" applyFont="1" applyFill="1" applyBorder="1" applyAlignment="1">
      <alignment vertical="center" textRotation="90"/>
    </xf>
    <xf numFmtId="169" fontId="14" fillId="4" borderId="5" xfId="2" applyNumberFormat="1" applyFont="1" applyFill="1" applyBorder="1" applyAlignment="1">
      <alignment vertical="center" textRotation="90"/>
    </xf>
    <xf numFmtId="0" fontId="29" fillId="4" borderId="2" xfId="1" applyFont="1" applyFill="1" applyBorder="1" applyProtection="1">
      <protection locked="0"/>
    </xf>
    <xf numFmtId="166" fontId="29" fillId="4" borderId="2" xfId="3" applyNumberFormat="1" applyFont="1" applyFill="1" applyBorder="1" applyProtection="1">
      <protection locked="0"/>
    </xf>
    <xf numFmtId="173" fontId="29" fillId="5" borderId="2" xfId="4" applyNumberFormat="1" applyFont="1" applyFill="1" applyBorder="1" applyProtection="1">
      <protection locked="0"/>
    </xf>
    <xf numFmtId="0" fontId="29" fillId="0" borderId="2" xfId="1" applyFont="1" applyBorder="1" applyProtection="1">
      <protection locked="0"/>
    </xf>
    <xf numFmtId="0" fontId="29" fillId="5" borderId="2" xfId="1" applyFont="1" applyFill="1" applyBorder="1" applyProtection="1">
      <protection locked="0"/>
    </xf>
    <xf numFmtId="0" fontId="18" fillId="0" borderId="2" xfId="1" applyFont="1" applyBorder="1"/>
    <xf numFmtId="0" fontId="18" fillId="0" borderId="2" xfId="1" applyFont="1" applyBorder="1" applyProtection="1">
      <protection locked="0"/>
    </xf>
    <xf numFmtId="0" fontId="30" fillId="0" borderId="0" xfId="1" applyFont="1" applyAlignment="1">
      <alignment horizontal="center" vertical="center"/>
    </xf>
    <xf numFmtId="0" fontId="29" fillId="0" borderId="0" xfId="1" applyFont="1"/>
    <xf numFmtId="0" fontId="31" fillId="0" borderId="0" xfId="1" applyFont="1"/>
    <xf numFmtId="12" fontId="2" fillId="10" borderId="0" xfId="0" quotePrefix="1" applyNumberFormat="1" applyFont="1" applyFill="1" applyAlignment="1">
      <alignment horizontal="center" wrapText="1"/>
    </xf>
    <xf numFmtId="49" fontId="1" fillId="10" borderId="0" xfId="0" applyNumberFormat="1" applyFont="1" applyFill="1" applyAlignment="1">
      <alignment horizontal="right" vertical="center" wrapText="1"/>
    </xf>
    <xf numFmtId="0" fontId="0" fillId="10" borderId="0" xfId="0" applyFill="1" applyAlignment="1">
      <alignment horizontal="right" vertical="center"/>
    </xf>
    <xf numFmtId="44" fontId="23" fillId="10" borderId="0" xfId="0" applyNumberFormat="1" applyFont="1" applyFill="1" applyAlignment="1">
      <alignment horizontal="center" wrapText="1"/>
    </xf>
    <xf numFmtId="1" fontId="23" fillId="10" borderId="0" xfId="0" applyNumberFormat="1" applyFont="1" applyFill="1" applyAlignment="1">
      <alignment horizontal="center" wrapText="1"/>
    </xf>
    <xf numFmtId="0" fontId="25" fillId="10" borderId="0" xfId="0" applyFont="1" applyFill="1" applyAlignment="1">
      <alignment horizontal="right" vertical="center"/>
    </xf>
    <xf numFmtId="12" fontId="23" fillId="10" borderId="0" xfId="0" applyNumberFormat="1" applyFont="1" applyFill="1" applyAlignment="1">
      <alignment horizontal="center" wrapText="1"/>
    </xf>
    <xf numFmtId="49" fontId="23" fillId="10" borderId="0" xfId="0" applyNumberFormat="1" applyFont="1" applyFill="1" applyAlignment="1">
      <alignment horizontal="right" vertical="center" wrapText="1"/>
    </xf>
    <xf numFmtId="12" fontId="23" fillId="10" borderId="0" xfId="0" quotePrefix="1" applyNumberFormat="1" applyFont="1" applyFill="1" applyAlignment="1">
      <alignment horizontal="center" wrapText="1"/>
    </xf>
    <xf numFmtId="44" fontId="1" fillId="0" borderId="0" xfId="0" applyNumberFormat="1" applyFont="1" applyFill="1" applyAlignment="1">
      <alignment horizontal="center" wrapText="1"/>
    </xf>
    <xf numFmtId="171" fontId="23" fillId="0" borderId="0" xfId="0" applyNumberFormat="1" applyFont="1" applyFill="1" applyAlignment="1">
      <alignment horizontal="center" wrapText="1"/>
    </xf>
    <xf numFmtId="44" fontId="23" fillId="0" borderId="0" xfId="0" applyNumberFormat="1" applyFont="1" applyFill="1" applyAlignment="1">
      <alignment horizontal="center" wrapText="1"/>
    </xf>
    <xf numFmtId="171" fontId="2" fillId="0" borderId="0" xfId="0" applyNumberFormat="1" applyFont="1" applyFill="1" applyAlignment="1">
      <alignment horizontal="center" wrapText="1"/>
    </xf>
    <xf numFmtId="44" fontId="2" fillId="0" borderId="0" xfId="0" applyNumberFormat="1" applyFont="1" applyFill="1" applyAlignment="1">
      <alignment horizontal="center" wrapText="1"/>
    </xf>
    <xf numFmtId="171" fontId="0" fillId="0" borderId="0" xfId="0" applyNumberFormat="1" applyFill="1"/>
    <xf numFmtId="44" fontId="0" fillId="0" borderId="0" xfId="0" applyNumberFormat="1" applyFill="1"/>
    <xf numFmtId="1" fontId="26" fillId="10" borderId="0" xfId="0" applyNumberFormat="1" applyFont="1" applyFill="1" applyAlignment="1">
      <alignment horizontal="center" wrapText="1"/>
    </xf>
    <xf numFmtId="0" fontId="0" fillId="0" borderId="0" xfId="0" applyAlignment="1">
      <alignment vertical="center"/>
    </xf>
    <xf numFmtId="0" fontId="18" fillId="0" borderId="2" xfId="1" applyFont="1" applyBorder="1" applyAlignment="1" applyProtection="1">
      <alignment horizontal="center"/>
      <protection locked="0"/>
    </xf>
    <xf numFmtId="0" fontId="29" fillId="5" borderId="2" xfId="1" applyFont="1" applyFill="1" applyBorder="1" applyAlignment="1" applyProtection="1">
      <alignment horizontal="center"/>
      <protection locked="0"/>
    </xf>
    <xf numFmtId="12" fontId="18" fillId="0" borderId="2" xfId="1" applyNumberFormat="1" applyFont="1" applyBorder="1" applyAlignment="1">
      <alignment horizontal="center" vertical="center"/>
    </xf>
    <xf numFmtId="0" fontId="0" fillId="7" borderId="0" xfId="0" applyFill="1"/>
    <xf numFmtId="0" fontId="32" fillId="0" borderId="0" xfId="0" applyFont="1"/>
    <xf numFmtId="0" fontId="32" fillId="7" borderId="0" xfId="0" applyFont="1" applyFill="1"/>
    <xf numFmtId="0" fontId="14" fillId="3" borderId="2" xfId="1" applyFont="1" applyFill="1" applyBorder="1" applyAlignment="1">
      <alignment horizontal="center" vertical="center"/>
    </xf>
    <xf numFmtId="0" fontId="15" fillId="3" borderId="2" xfId="1" applyFont="1" applyFill="1" applyBorder="1" applyAlignment="1">
      <alignment horizontal="center" vertical="center"/>
    </xf>
    <xf numFmtId="0" fontId="14" fillId="3" borderId="2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164" fontId="6" fillId="0" borderId="0" xfId="2" applyNumberFormat="1" applyFont="1" applyAlignment="1" applyProtection="1">
      <alignment horizontal="center" vertical="center"/>
      <protection locked="0"/>
    </xf>
    <xf numFmtId="0" fontId="11" fillId="2" borderId="1" xfId="2" applyFont="1" applyFill="1" applyBorder="1" applyAlignment="1">
      <alignment horizontal="center" vertical="center"/>
    </xf>
    <xf numFmtId="0" fontId="14" fillId="3" borderId="6" xfId="2" applyFont="1" applyFill="1" applyBorder="1" applyAlignment="1">
      <alignment horizontal="center" vertical="center" wrapText="1"/>
    </xf>
    <xf numFmtId="0" fontId="14" fillId="3" borderId="7" xfId="2" applyFont="1" applyFill="1" applyBorder="1" applyAlignment="1">
      <alignment horizontal="center" vertical="center" wrapText="1"/>
    </xf>
    <xf numFmtId="167" fontId="11" fillId="2" borderId="1" xfId="2" applyNumberFormat="1" applyFont="1" applyFill="1" applyBorder="1" applyAlignment="1">
      <alignment horizontal="center" vertical="center"/>
    </xf>
    <xf numFmtId="166" fontId="14" fillId="3" borderId="2" xfId="3" applyNumberFormat="1" applyFont="1" applyFill="1" applyBorder="1" applyAlignment="1">
      <alignment horizontal="center" vertical="center" wrapText="1"/>
    </xf>
    <xf numFmtId="0" fontId="15" fillId="0" borderId="0" xfId="1" applyFont="1" applyAlignment="1">
      <alignment horizontal="center" vertical="center"/>
    </xf>
    <xf numFmtId="0" fontId="32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 wrapText="1"/>
    </xf>
    <xf numFmtId="171" fontId="1" fillId="0" borderId="0" xfId="0" applyNumberFormat="1" applyFont="1" applyFill="1" applyAlignment="1">
      <alignment horizontal="center" wrapText="1"/>
    </xf>
  </cellXfs>
  <cellStyles count="5">
    <cellStyle name="Comma" xfId="4" builtinId="3"/>
    <cellStyle name="Comma 2" xfId="3"/>
    <cellStyle name="Normal" xfId="0" builtinId="0"/>
    <cellStyle name="Normal 2" xfId="1"/>
    <cellStyle name="Normal_Bang cham cong tu dong" xfId="2"/>
  </cellStyles>
  <dxfs count="13">
    <dxf>
      <font>
        <condense val="0"/>
        <extend val="0"/>
        <color indexed="13"/>
      </font>
    </dxf>
    <dxf>
      <fill>
        <patternFill>
          <bgColor theme="9" tint="0.59996337778862885"/>
        </patternFill>
      </fill>
    </dxf>
    <dxf>
      <fill>
        <patternFill>
          <bgColor rgb="FF00B050"/>
        </patternFill>
      </fill>
    </dxf>
    <dxf>
      <fill>
        <patternFill>
          <bgColor theme="8" tint="0.79998168889431442"/>
        </patternFill>
      </fill>
    </dxf>
    <dxf>
      <fill>
        <patternFill>
          <bgColor rgb="FFFFFF00"/>
        </patternFill>
      </fill>
    </dxf>
    <dxf>
      <fill>
        <patternFill>
          <bgColor theme="7" tint="0.39994506668294322"/>
        </patternFill>
      </fill>
    </dxf>
    <dxf>
      <fill>
        <patternFill>
          <bgColor theme="4" tint="0.39994506668294322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161925</xdr:colOff>
      <xdr:row>2</xdr:row>
      <xdr:rowOff>0</xdr:rowOff>
    </xdr:from>
    <xdr:to>
      <xdr:col>11</xdr:col>
      <xdr:colOff>161925</xdr:colOff>
      <xdr:row>2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6FB813CE-26CE-41C4-AB39-71E9819838C9}"/>
            </a:ext>
          </a:extLst>
        </xdr:cNvPr>
        <xdr:cNvSpPr>
          <a:spLocks noChangeShapeType="1"/>
        </xdr:cNvSpPr>
      </xdr:nvSpPr>
      <xdr:spPr bwMode="auto">
        <a:xfrm>
          <a:off x="4724400" y="4476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O60"/>
  <sheetViews>
    <sheetView tabSelected="1" zoomScale="90" zoomScaleNormal="90" workbookViewId="0">
      <pane xSplit="3" ySplit="4" topLeftCell="F5" activePane="bottomRight" state="frozen"/>
      <selection activeCell="B1" sqref="B1"/>
      <selection pane="topRight" activeCell="D1" sqref="D1"/>
      <selection pane="bottomLeft" activeCell="B5" sqref="B5"/>
      <selection pane="bottomRight" activeCell="AL1" sqref="AL1:AL1048576"/>
    </sheetView>
  </sheetViews>
  <sheetFormatPr defaultColWidth="9.140625" defaultRowHeight="15" x14ac:dyDescent="0.25"/>
  <cols>
    <col min="1" max="1" width="9.28515625" style="57" customWidth="1"/>
    <col min="2" max="2" width="8.140625" style="73" customWidth="1"/>
    <col min="3" max="3" width="25.42578125" style="73" customWidth="1"/>
    <col min="4" max="4" width="6.140625" style="73" customWidth="1"/>
    <col min="5" max="5" width="5.5703125" style="73" customWidth="1"/>
    <col min="6" max="7" width="4.7109375" style="73" customWidth="1"/>
    <col min="8" max="8" width="7.28515625" style="73" customWidth="1"/>
    <col min="9" max="9" width="4.7109375" style="73" customWidth="1"/>
    <col min="10" max="10" width="6.42578125" style="73" customWidth="1"/>
    <col min="11" max="11" width="6.7109375" style="73" customWidth="1"/>
    <col min="12" max="12" width="4.7109375" style="73" customWidth="1"/>
    <col min="13" max="13" width="7.28515625" style="73" customWidth="1"/>
    <col min="14" max="15" width="4.7109375" style="73" customWidth="1"/>
    <col min="16" max="16" width="5.7109375" style="73" customWidth="1"/>
    <col min="17" max="17" width="7.28515625" style="73" customWidth="1"/>
    <col min="18" max="18" width="7.140625" style="73" customWidth="1"/>
    <col min="19" max="24" width="4.7109375" style="73" customWidth="1"/>
    <col min="25" max="25" width="7.140625" style="73" customWidth="1"/>
    <col min="26" max="26" width="4.7109375" style="73" customWidth="1"/>
    <col min="27" max="27" width="5.28515625" style="73" customWidth="1"/>
    <col min="28" max="28" width="4.7109375" style="73" customWidth="1"/>
    <col min="29" max="29" width="6.140625" style="73" customWidth="1"/>
    <col min="30" max="31" width="4.7109375" style="73" customWidth="1"/>
    <col min="32" max="32" width="7" style="73" customWidth="1"/>
    <col min="33" max="33" width="4.7109375" style="73" customWidth="1"/>
    <col min="34" max="34" width="7.7109375" style="73" customWidth="1"/>
    <col min="35" max="35" width="7.85546875" style="57" customWidth="1"/>
    <col min="36" max="36" width="7.140625" style="57" customWidth="1"/>
    <col min="37" max="37" width="6" style="57" customWidth="1"/>
    <col min="38" max="38" width="7.28515625" style="57" hidden="1" customWidth="1"/>
    <col min="39" max="40" width="9.140625" style="57"/>
    <col min="41" max="41" width="14.42578125" style="58" customWidth="1"/>
    <col min="42" max="16384" width="9.140625" style="57"/>
  </cols>
  <sheetData>
    <row r="1" spans="1:41" ht="19.7" customHeight="1" x14ac:dyDescent="0.25">
      <c r="B1" s="3"/>
      <c r="C1" s="102" t="s">
        <v>793</v>
      </c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2"/>
      <c r="X1" s="102"/>
      <c r="Y1" s="102"/>
      <c r="Z1" s="102"/>
      <c r="AA1" s="102"/>
      <c r="AB1" s="102"/>
      <c r="AC1" s="102"/>
      <c r="AD1" s="102"/>
      <c r="AE1" s="102"/>
      <c r="AF1" s="102"/>
      <c r="AG1" s="102"/>
      <c r="AH1" s="102"/>
      <c r="AI1" s="102"/>
      <c r="AJ1" s="102"/>
      <c r="AK1" s="4"/>
      <c r="AL1" s="4"/>
      <c r="AM1" s="103">
        <f>DATE(U2,R2,1)</f>
        <v>45809</v>
      </c>
      <c r="AN1" s="103"/>
    </row>
    <row r="2" spans="1:41" ht="15.75" x14ac:dyDescent="0.25">
      <c r="B2" s="5"/>
      <c r="C2" s="5"/>
      <c r="D2" s="5"/>
      <c r="E2" s="5"/>
      <c r="F2" s="6"/>
      <c r="G2" s="6"/>
      <c r="H2" s="6"/>
      <c r="I2" s="6"/>
      <c r="J2" s="6"/>
      <c r="K2" s="6"/>
      <c r="L2" s="6"/>
      <c r="M2" s="6"/>
      <c r="N2" s="7"/>
      <c r="O2" s="6"/>
      <c r="P2" s="57"/>
      <c r="Q2" s="8" t="s">
        <v>794</v>
      </c>
      <c r="R2" s="107">
        <v>6</v>
      </c>
      <c r="S2" s="107"/>
      <c r="T2" s="8" t="s">
        <v>795</v>
      </c>
      <c r="U2" s="104">
        <v>2025</v>
      </c>
      <c r="V2" s="104"/>
      <c r="W2" s="104"/>
      <c r="X2" s="9"/>
      <c r="Y2" s="10"/>
      <c r="Z2" s="10"/>
      <c r="AA2" s="10"/>
      <c r="AB2" s="10"/>
      <c r="AC2" s="10"/>
      <c r="AD2" s="10"/>
      <c r="AE2" s="10"/>
      <c r="AF2" s="10"/>
      <c r="AG2" s="10"/>
      <c r="AH2" s="10"/>
    </row>
    <row r="3" spans="1:41" ht="21.75" customHeight="1" x14ac:dyDescent="0.25">
      <c r="B3" s="99" t="s">
        <v>796</v>
      </c>
      <c r="C3" s="100" t="s">
        <v>797</v>
      </c>
      <c r="D3" s="11">
        <f>AM1</f>
        <v>45809</v>
      </c>
      <c r="E3" s="11">
        <f t="shared" ref="E3:T4" si="0">D3+1</f>
        <v>45810</v>
      </c>
      <c r="F3" s="11">
        <f t="shared" si="0"/>
        <v>45811</v>
      </c>
      <c r="G3" s="11">
        <f t="shared" si="0"/>
        <v>45812</v>
      </c>
      <c r="H3" s="11">
        <f t="shared" si="0"/>
        <v>45813</v>
      </c>
      <c r="I3" s="11">
        <f t="shared" si="0"/>
        <v>45814</v>
      </c>
      <c r="J3" s="11">
        <f t="shared" si="0"/>
        <v>45815</v>
      </c>
      <c r="K3" s="11">
        <f t="shared" si="0"/>
        <v>45816</v>
      </c>
      <c r="L3" s="11">
        <f t="shared" si="0"/>
        <v>45817</v>
      </c>
      <c r="M3" s="11">
        <f t="shared" si="0"/>
        <v>45818</v>
      </c>
      <c r="N3" s="11">
        <f t="shared" si="0"/>
        <v>45819</v>
      </c>
      <c r="O3" s="11">
        <f t="shared" si="0"/>
        <v>45820</v>
      </c>
      <c r="P3" s="11">
        <f t="shared" si="0"/>
        <v>45821</v>
      </c>
      <c r="Q3" s="11">
        <f t="shared" si="0"/>
        <v>45822</v>
      </c>
      <c r="R3" s="11">
        <f t="shared" si="0"/>
        <v>45823</v>
      </c>
      <c r="S3" s="11">
        <f t="shared" si="0"/>
        <v>45824</v>
      </c>
      <c r="T3" s="11">
        <f t="shared" si="0"/>
        <v>45825</v>
      </c>
      <c r="U3" s="11">
        <f t="shared" ref="U3:AE4" si="1">T3+1</f>
        <v>45826</v>
      </c>
      <c r="V3" s="11">
        <f t="shared" si="1"/>
        <v>45827</v>
      </c>
      <c r="W3" s="11">
        <f t="shared" si="1"/>
        <v>45828</v>
      </c>
      <c r="X3" s="11">
        <f t="shared" si="1"/>
        <v>45829</v>
      </c>
      <c r="Y3" s="11">
        <f t="shared" si="1"/>
        <v>45830</v>
      </c>
      <c r="Z3" s="11">
        <f t="shared" si="1"/>
        <v>45831</v>
      </c>
      <c r="AA3" s="11">
        <f t="shared" si="1"/>
        <v>45832</v>
      </c>
      <c r="AB3" s="11">
        <f t="shared" si="1"/>
        <v>45833</v>
      </c>
      <c r="AC3" s="11">
        <f t="shared" si="1"/>
        <v>45834</v>
      </c>
      <c r="AD3" s="11">
        <f t="shared" si="1"/>
        <v>45835</v>
      </c>
      <c r="AE3" s="11">
        <f t="shared" si="1"/>
        <v>45836</v>
      </c>
      <c r="AF3" s="11">
        <f t="shared" ref="AF3:AG4" si="2">IF(AE3="","",IF(DAY(AE3+1)=1,"",AE3+1))</f>
        <v>45837</v>
      </c>
      <c r="AG3" s="11">
        <f t="shared" si="2"/>
        <v>45838</v>
      </c>
      <c r="AH3" s="101" t="s">
        <v>798</v>
      </c>
      <c r="AI3" s="101" t="s">
        <v>799</v>
      </c>
      <c r="AJ3" s="101" t="s">
        <v>800</v>
      </c>
      <c r="AK3" s="101" t="s">
        <v>801</v>
      </c>
      <c r="AL3" s="105" t="s">
        <v>878</v>
      </c>
      <c r="AM3" s="101" t="s">
        <v>802</v>
      </c>
      <c r="AN3" s="101" t="s">
        <v>803</v>
      </c>
      <c r="AO3" s="108" t="s">
        <v>804</v>
      </c>
    </row>
    <row r="4" spans="1:41" ht="46.5" customHeight="1" x14ac:dyDescent="0.25">
      <c r="A4" s="57" t="s">
        <v>845</v>
      </c>
      <c r="B4" s="99"/>
      <c r="C4" s="100"/>
      <c r="D4" s="59">
        <f>AM1</f>
        <v>45809</v>
      </c>
      <c r="E4" s="60">
        <f t="shared" si="0"/>
        <v>45810</v>
      </c>
      <c r="F4" s="60">
        <f>E4+1</f>
        <v>45811</v>
      </c>
      <c r="G4" s="60">
        <f t="shared" si="0"/>
        <v>45812</v>
      </c>
      <c r="H4" s="60">
        <f t="shared" si="0"/>
        <v>45813</v>
      </c>
      <c r="I4" s="60">
        <f t="shared" si="0"/>
        <v>45814</v>
      </c>
      <c r="J4" s="60">
        <f t="shared" si="0"/>
        <v>45815</v>
      </c>
      <c r="K4" s="60">
        <f t="shared" si="0"/>
        <v>45816</v>
      </c>
      <c r="L4" s="60">
        <f t="shared" si="0"/>
        <v>45817</v>
      </c>
      <c r="M4" s="60">
        <f t="shared" si="0"/>
        <v>45818</v>
      </c>
      <c r="N4" s="60">
        <f t="shared" si="0"/>
        <v>45819</v>
      </c>
      <c r="O4" s="60">
        <f t="shared" si="0"/>
        <v>45820</v>
      </c>
      <c r="P4" s="60">
        <f t="shared" si="0"/>
        <v>45821</v>
      </c>
      <c r="Q4" s="60">
        <f t="shared" si="0"/>
        <v>45822</v>
      </c>
      <c r="R4" s="60">
        <f t="shared" si="0"/>
        <v>45823</v>
      </c>
      <c r="S4" s="60">
        <f t="shared" si="0"/>
        <v>45824</v>
      </c>
      <c r="T4" s="60">
        <f t="shared" si="0"/>
        <v>45825</v>
      </c>
      <c r="U4" s="60">
        <f t="shared" si="1"/>
        <v>45826</v>
      </c>
      <c r="V4" s="60">
        <f t="shared" si="1"/>
        <v>45827</v>
      </c>
      <c r="W4" s="60">
        <f t="shared" si="1"/>
        <v>45828</v>
      </c>
      <c r="X4" s="60">
        <f t="shared" si="1"/>
        <v>45829</v>
      </c>
      <c r="Y4" s="60">
        <f t="shared" si="1"/>
        <v>45830</v>
      </c>
      <c r="Z4" s="60">
        <f t="shared" si="1"/>
        <v>45831</v>
      </c>
      <c r="AA4" s="60">
        <f t="shared" si="1"/>
        <v>45832</v>
      </c>
      <c r="AB4" s="60">
        <f t="shared" si="1"/>
        <v>45833</v>
      </c>
      <c r="AC4" s="60">
        <f t="shared" si="1"/>
        <v>45834</v>
      </c>
      <c r="AD4" s="60">
        <f t="shared" si="1"/>
        <v>45835</v>
      </c>
      <c r="AE4" s="60">
        <f t="shared" si="1"/>
        <v>45836</v>
      </c>
      <c r="AF4" s="60">
        <f t="shared" si="2"/>
        <v>45837</v>
      </c>
      <c r="AG4" s="60">
        <f t="shared" si="2"/>
        <v>45838</v>
      </c>
      <c r="AH4" s="101"/>
      <c r="AI4" s="101"/>
      <c r="AJ4" s="101"/>
      <c r="AK4" s="101"/>
      <c r="AL4" s="106"/>
      <c r="AM4" s="101"/>
      <c r="AN4" s="101" t="s">
        <v>805</v>
      </c>
      <c r="AO4" s="108"/>
    </row>
    <row r="5" spans="1:41" ht="20.25" customHeight="1" x14ac:dyDescent="0.25">
      <c r="B5" s="61"/>
      <c r="C5" s="61" t="s">
        <v>806</v>
      </c>
      <c r="D5" s="62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4"/>
      <c r="AI5" s="65"/>
      <c r="AJ5" s="65"/>
      <c r="AK5" s="65"/>
      <c r="AL5" s="65"/>
      <c r="AM5" s="65"/>
      <c r="AN5" s="65"/>
      <c r="AO5" s="66"/>
    </row>
    <row r="6" spans="1:41" ht="18.75" customHeight="1" x14ac:dyDescent="0.25">
      <c r="A6" s="57" t="s">
        <v>710</v>
      </c>
      <c r="B6" s="12">
        <v>1</v>
      </c>
      <c r="C6" s="13" t="s">
        <v>711</v>
      </c>
      <c r="D6" s="42" t="str">
        <f>IF(TEXT(D$3,"ddd")="sun","CN",VLOOKUP($A6&amp;D$3,'Chi tiết'!$A:$M,15,0))</f>
        <v>CN</v>
      </c>
      <c r="E6" s="42" t="str">
        <f>IF(TEXT(E$3,"ddd")="sun","CN",VLOOKUP($A6&amp;E$3,'Chi tiết'!$A:$M,13,0))</f>
        <v>P</v>
      </c>
      <c r="F6" s="42" t="str">
        <f>IF(TEXT(F$3,"ddd")="sun","CN",VLOOKUP($A6&amp;F$3,'Chi tiết'!$A:$M,13,0))</f>
        <v>x</v>
      </c>
      <c r="G6" s="42" t="str">
        <f>IF(TEXT(G$3,"ddd")="sun","CN",VLOOKUP($A6&amp;G$3,'Chi tiết'!$A:$M,13,0))</f>
        <v>x</v>
      </c>
      <c r="H6" s="42" t="str">
        <f>IF(TEXT(H$3,"ddd")="sun","CN",VLOOKUP($A6&amp;H$3,'Chi tiết'!$A:$M,13,0))</f>
        <v>x</v>
      </c>
      <c r="I6" s="42" t="str">
        <f>IF(TEXT(I$3,"ddd")="sun","CN",VLOOKUP($A6&amp;I$3,'Chi tiết'!$A:$M,13,0))</f>
        <v>x</v>
      </c>
      <c r="J6" s="42" t="str">
        <f>IF(TEXT(J$3,"ddd")="sun","CN",VLOOKUP($A6&amp;J$3,'Chi tiết'!$A:$M,13,0))</f>
        <v>x</v>
      </c>
      <c r="K6" s="42" t="str">
        <f>IF(TEXT(K$3,"ddd")="sun","CN",VLOOKUP($A6&amp;K$3,'Chi tiết'!$A:$M,13,0))</f>
        <v>CN</v>
      </c>
      <c r="L6" s="42" t="str">
        <f>IF(TEXT(L$3,"ddd")="sun","CN",VLOOKUP($A6&amp;L$3,'Chi tiết'!$A:$M,13,0))</f>
        <v>x</v>
      </c>
      <c r="M6" s="42" t="str">
        <f>IF(TEXT(M$3,"ddd")="sun","CN",VLOOKUP($A6&amp;M$3,'Chi tiết'!$A:$M,13,0))</f>
        <v>x</v>
      </c>
      <c r="N6" s="42" t="str">
        <f>IF(TEXT(N$3,"ddd")="sun","CN",VLOOKUP($A6&amp;N$3,'Chi tiết'!$A:$M,13,0))</f>
        <v>x</v>
      </c>
      <c r="O6" s="42" t="str">
        <f>IF(TEXT(O$3,"ddd")="sun","CN",VLOOKUP($A6&amp;O$3,'Chi tiết'!$A:$M,13,0))</f>
        <v>x</v>
      </c>
      <c r="P6" s="42" t="str">
        <f>IF(TEXT(P$3,"ddd")="sun","CN",VLOOKUP($A6&amp;P$3,'Chi tiết'!$A:$M,13,0))</f>
        <v>x</v>
      </c>
      <c r="Q6" s="42" t="str">
        <f>IF(TEXT(Q$3,"ddd")="sun","CN",VLOOKUP($A6&amp;Q$3,'Chi tiết'!$A:$M,13,0))</f>
        <v>x</v>
      </c>
      <c r="R6" s="42" t="str">
        <f>IF(TEXT(R$3,"ddd")="sun","CN",VLOOKUP($A6&amp;R$3,'Chi tiết'!$A:$M,13,0))</f>
        <v>CN</v>
      </c>
      <c r="S6" s="42" t="str">
        <f>IF(TEXT(S$3,"ddd")="sun","CN",VLOOKUP($A6&amp;S$3,'Chi tiết'!$A:$M,13,0))</f>
        <v>x</v>
      </c>
      <c r="T6" s="42" t="str">
        <f>IF(TEXT(T$3,"ddd")="sun","CN",VLOOKUP($A6&amp;T$3,'Chi tiết'!$A:$M,13,0))</f>
        <v>x</v>
      </c>
      <c r="U6" s="42" t="str">
        <f>IF(TEXT(U$3,"ddd")="sun","CN",VLOOKUP($A6&amp;U$3,'Chi tiết'!$A:$M,13,0))</f>
        <v>x</v>
      </c>
      <c r="V6" s="42" t="str">
        <f>IF(TEXT(V$3,"ddd")="sun","CN",VLOOKUP($A6&amp;V$3,'Chi tiết'!$A:$M,13,0))</f>
        <v>x</v>
      </c>
      <c r="W6" s="42" t="str">
        <f>IF(TEXT(W$3,"ddd")="sun","CN",VLOOKUP($A6&amp;W$3,'Chi tiết'!$A:$M,13,0))</f>
        <v>x</v>
      </c>
      <c r="X6" s="42" t="str">
        <f>IF(TEXT(X$3,"ddd")="sun","CN",VLOOKUP($A6&amp;X$3,'Chi tiết'!$A:$M,13,0))</f>
        <v>x</v>
      </c>
      <c r="Y6" s="42" t="str">
        <f>IF(TEXT(Y$3,"ddd")="sun","CN",VLOOKUP($A6&amp;Y$3,'Chi tiết'!$A:$M,13,0))</f>
        <v>CN</v>
      </c>
      <c r="Z6" s="42" t="str">
        <f>IF(TEXT(Z$3,"ddd")="sun","CN",VLOOKUP($A6&amp;Z$3,'Chi tiết'!$A:$M,13,0))</f>
        <v>x</v>
      </c>
      <c r="AA6" s="42" t="str">
        <f>IF(TEXT(AA$3,"ddd")="sun","CN",VLOOKUP($A6&amp;AA$3,'Chi tiết'!$A:$M,13,0))</f>
        <v>x</v>
      </c>
      <c r="AB6" s="42" t="str">
        <f>IF(TEXT(AB$3,"ddd")="sun","CN",VLOOKUP($A6&amp;AB$3,'Chi tiết'!$A:$M,13,0))</f>
        <v>x</v>
      </c>
      <c r="AC6" s="42" t="str">
        <f>IF(TEXT(AC$3,"ddd")="sun","CN",VLOOKUP($A6&amp;AC$3,'Chi tiết'!$A:$M,13,0))</f>
        <v>x</v>
      </c>
      <c r="AD6" s="42" t="str">
        <f>IF(TEXT(AD$3,"ddd")="sun","CN",VLOOKUP($A6&amp;AD$3,'Chi tiết'!$A:$M,13,0))</f>
        <v>x</v>
      </c>
      <c r="AE6" s="42" t="str">
        <f>IF(TEXT(AE$3,"ddd")="sun","CN",VLOOKUP($A6&amp;AE$3,'Chi tiết'!$A:$M,13,0))</f>
        <v>x</v>
      </c>
      <c r="AF6" s="42" t="str">
        <f>IF(TEXT(AF$3,"ddd")="sun","CN",VLOOKUP($A6&amp;AF$3,'Chi tiết'!$A:$M,13,0))</f>
        <v>CN</v>
      </c>
      <c r="AG6" s="42" t="str">
        <f>IF(TEXT(AG$3,"ddd")="sun","CN",VLOOKUP($A6&amp;AG$3,'Chi tiết'!$A:$M,13,0))</f>
        <v>x</v>
      </c>
      <c r="AH6" s="15">
        <f>SUMPRODUCT((D6:AG6="x")*1+(D6:AG6="P")*1+(D6:AG6="1/2P")*1+(D6:AG6="1/2")*0.5+(D6:AG6="2x")*2)</f>
        <v>25</v>
      </c>
      <c r="AI6" s="67">
        <f>SUMIF('Chi tiết'!$B:$B,'Bảng công'!A6,'Chi tiết'!O:O)</f>
        <v>0</v>
      </c>
      <c r="AJ6" s="68">
        <f>COUNTIFS('Chi tiết'!N:N,"&gt;5",'Chi tiết'!B:B,'Bảng công'!A6)</f>
        <v>2</v>
      </c>
      <c r="AK6" s="69"/>
      <c r="AL6" s="69">
        <v>7</v>
      </c>
      <c r="AM6" s="15" cm="1">
        <f t="array" ref="AM6">AL6-SUMPRODUCT((D6:AG6="P")*1+(D6:AG6="1/2P")*0.5)</f>
        <v>6</v>
      </c>
      <c r="AN6" s="15"/>
      <c r="AO6" s="16">
        <f>SUMIF('Chi tiết'!B:B,'Bảng công'!A6,'Chi tiết'!P:P)*1000</f>
        <v>60000</v>
      </c>
    </row>
    <row r="7" spans="1:41" ht="18.75" customHeight="1" x14ac:dyDescent="0.25">
      <c r="A7" s="57" t="s">
        <v>626</v>
      </c>
      <c r="B7" s="12">
        <v>2</v>
      </c>
      <c r="C7" s="13" t="s">
        <v>627</v>
      </c>
      <c r="D7" s="42" t="str">
        <f>IF(TEXT(D$3,"ddd")="sun","CN",VLOOKUP($A7&amp;D$3,'Chi tiết'!$A:$M,15,0))</f>
        <v>CN</v>
      </c>
      <c r="E7" s="42" t="str">
        <f>IF(TEXT(E$3,"ddd")="sun","CN",VLOOKUP($A7&amp;E$3,'Chi tiết'!$A:$M,13,0))</f>
        <v>x</v>
      </c>
      <c r="F7" s="42" t="str">
        <f>IF(TEXT(F$3,"ddd")="sun","CN",VLOOKUP($A7&amp;F$3,'Chi tiết'!$A:$M,13,0))</f>
        <v>x</v>
      </c>
      <c r="G7" s="42" t="str">
        <f>IF(TEXT(G$3,"ddd")="sun","CN",VLOOKUP($A7&amp;G$3,'Chi tiết'!$A:$M,13,0))</f>
        <v>P</v>
      </c>
      <c r="H7" s="42" t="str">
        <f>IF(TEXT(H$3,"ddd")="sun","CN",VLOOKUP($A7&amp;H$3,'Chi tiết'!$A:$M,13,0))</f>
        <v>x</v>
      </c>
      <c r="I7" s="42" t="str">
        <f>IF(TEXT(I$3,"ddd")="sun","CN",VLOOKUP($A7&amp;I$3,'Chi tiết'!$A:$M,13,0))</f>
        <v>x</v>
      </c>
      <c r="J7" s="42" t="str">
        <f>IF(TEXT(J$3,"ddd")="sun","CN",VLOOKUP($A7&amp;J$3,'Chi tiết'!$A:$M,13,0))</f>
        <v>x</v>
      </c>
      <c r="K7" s="42" t="str">
        <f>IF(TEXT(K$3,"ddd")="sun","CN",VLOOKUP($A7&amp;K$3,'Chi tiết'!$A:$M,13,0))</f>
        <v>CN</v>
      </c>
      <c r="L7" s="42" t="str">
        <f>IF(TEXT(L$3,"ddd")="sun","CN",VLOOKUP($A7&amp;L$3,'Chi tiết'!$A:$M,13,0))</f>
        <v>x</v>
      </c>
      <c r="M7" s="42" t="str">
        <f>IF(TEXT(M$3,"ddd")="sun","CN",VLOOKUP($A7&amp;M$3,'Chi tiết'!$A:$M,13,0))</f>
        <v>v</v>
      </c>
      <c r="N7" s="42" t="str">
        <f>IF(TEXT(N$3,"ddd")="sun","CN",VLOOKUP($A7&amp;N$3,'Chi tiết'!$A:$M,13,0))</f>
        <v>x</v>
      </c>
      <c r="O7" s="42" t="str">
        <f>IF(TEXT(O$3,"ddd")="sun","CN",VLOOKUP($A7&amp;O$3,'Chi tiết'!$A:$M,13,0))</f>
        <v>x</v>
      </c>
      <c r="P7" s="42" t="str">
        <f>IF(TEXT(P$3,"ddd")="sun","CN",VLOOKUP($A7&amp;P$3,'Chi tiết'!$A:$M,13,0))</f>
        <v>x</v>
      </c>
      <c r="Q7" s="42" t="str">
        <f>IF(TEXT(Q$3,"ddd")="sun","CN",VLOOKUP($A7&amp;Q$3,'Chi tiết'!$A:$M,13,0))</f>
        <v>v</v>
      </c>
      <c r="R7" s="42" t="str">
        <f>IF(TEXT(R$3,"ddd")="sun","CN",VLOOKUP($A7&amp;R$3,'Chi tiết'!$A:$M,13,0))</f>
        <v>CN</v>
      </c>
      <c r="S7" s="42" t="str">
        <f>IF(TEXT(S$3,"ddd")="sun","CN",VLOOKUP($A7&amp;S$3,'Chi tiết'!$A:$M,13,0))</f>
        <v>x</v>
      </c>
      <c r="T7" s="42" t="str">
        <f>IF(TEXT(T$3,"ddd")="sun","CN",VLOOKUP($A7&amp;T$3,'Chi tiết'!$A:$M,13,0))</f>
        <v>x</v>
      </c>
      <c r="U7" s="42" t="str">
        <f>IF(TEXT(U$3,"ddd")="sun","CN",VLOOKUP($A7&amp;U$3,'Chi tiết'!$A:$M,13,0))</f>
        <v>x</v>
      </c>
      <c r="V7" s="42" t="str">
        <f>IF(TEXT(V$3,"ddd")="sun","CN",VLOOKUP($A7&amp;V$3,'Chi tiết'!$A:$M,13,0))</f>
        <v>x</v>
      </c>
      <c r="W7" s="42" t="str">
        <f>IF(TEXT(W$3,"ddd")="sun","CN",VLOOKUP($A7&amp;W$3,'Chi tiết'!$A:$M,13,0))</f>
        <v>x</v>
      </c>
      <c r="X7" s="42" t="str">
        <f>IF(TEXT(X$3,"ddd")="sun","CN",VLOOKUP($A7&amp;X$3,'Chi tiết'!$A:$M,13,0))</f>
        <v>x</v>
      </c>
      <c r="Y7" s="42" t="str">
        <f>IF(TEXT(Y$3,"ddd")="sun","CN",VLOOKUP($A7&amp;Y$3,'Chi tiết'!$A:$M,13,0))</f>
        <v>CN</v>
      </c>
      <c r="Z7" s="42" t="str">
        <f>IF(TEXT(Z$3,"ddd")="sun","CN",VLOOKUP($A7&amp;Z$3,'Chi tiết'!$A:$M,13,0))</f>
        <v>x</v>
      </c>
      <c r="AA7" s="42" t="str">
        <f>IF(TEXT(AA$3,"ddd")="sun","CN",VLOOKUP($A7&amp;AA$3,'Chi tiết'!$A:$M,13,0))</f>
        <v>x</v>
      </c>
      <c r="AB7" s="42" t="str">
        <f>IF(TEXT(AB$3,"ddd")="sun","CN",VLOOKUP($A7&amp;AB$3,'Chi tiết'!$A:$M,13,0))</f>
        <v>x</v>
      </c>
      <c r="AC7" s="42" t="str">
        <f>IF(TEXT(AC$3,"ddd")="sun","CN",VLOOKUP($A7&amp;AC$3,'Chi tiết'!$A:$M,13,0))</f>
        <v>x</v>
      </c>
      <c r="AD7" s="42" t="str">
        <f>IF(TEXT(AD$3,"ddd")="sun","CN",VLOOKUP($A7&amp;AD$3,'Chi tiết'!$A:$M,13,0))</f>
        <v>x</v>
      </c>
      <c r="AE7" s="42" t="str">
        <f>IF(TEXT(AE$3,"ddd")="sun","CN",VLOOKUP($A7&amp;AE$3,'Chi tiết'!$A:$M,13,0))</f>
        <v>x</v>
      </c>
      <c r="AF7" s="42" t="str">
        <f>IF(TEXT(AF$3,"ddd")="sun","CN",VLOOKUP($A7&amp;AF$3,'Chi tiết'!$A:$M,13,0))</f>
        <v>CN</v>
      </c>
      <c r="AG7" s="42" t="str">
        <f>IF(TEXT(AG$3,"ddd")="sun","CN",VLOOKUP($A7&amp;AG$3,'Chi tiết'!$A:$M,13,0))</f>
        <v>x</v>
      </c>
      <c r="AH7" s="15">
        <f t="shared" ref="AH7:AH34" si="3">SUMPRODUCT((D7:AG7="x")*1+(D7:AG7="P")*1+(D7:AG7="1/2P")*1+(D7:AG7="1/2")*0.5+(D7:AG7="2x")*2)</f>
        <v>23</v>
      </c>
      <c r="AI7" s="67">
        <f>SUMIF('Chi tiết'!$B:$B,'Bảng công'!A7,'Chi tiết'!O:O)</f>
        <v>0</v>
      </c>
      <c r="AJ7" s="68">
        <f>COUNTIFS('Chi tiết'!N:N,"&gt;5",'Chi tiết'!B:B,'Bảng công'!A7)</f>
        <v>4</v>
      </c>
      <c r="AK7" s="69"/>
      <c r="AL7" s="69">
        <v>7</v>
      </c>
      <c r="AM7" s="15" cm="1">
        <f t="array" ref="AM7">AL7-SUMPRODUCT((D7:AG7="P")*1+(D7:AG7="1/2P")*0.5)</f>
        <v>6</v>
      </c>
      <c r="AN7" s="15"/>
      <c r="AO7" s="16">
        <f>SUMIF('Chi tiết'!B:B,'Bảng công'!A7,'Chi tiết'!P:P)*1000</f>
        <v>120000</v>
      </c>
    </row>
    <row r="8" spans="1:41" ht="18.75" customHeight="1" x14ac:dyDescent="0.25">
      <c r="A8" s="57" t="s">
        <v>323</v>
      </c>
      <c r="B8" s="12">
        <v>3</v>
      </c>
      <c r="C8" s="13" t="s">
        <v>846</v>
      </c>
      <c r="D8" s="42" t="str">
        <f>IF(TEXT(D$3,"ddd")="sun","CN",VLOOKUP($A8&amp;D$3,'Chi tiết'!$A:$M,15,0))</f>
        <v>CN</v>
      </c>
      <c r="E8" s="42" t="str">
        <f>IF(TEXT(E$3,"ddd")="sun","CN",VLOOKUP($A8&amp;E$3,'Chi tiết'!$A:$M,13,0))</f>
        <v>P</v>
      </c>
      <c r="F8" s="42" t="str">
        <f>IF(TEXT(F$3,"ddd")="sun","CN",VLOOKUP($A8&amp;F$3,'Chi tiết'!$A:$M,13,0))</f>
        <v>x</v>
      </c>
      <c r="G8" s="42" t="str">
        <f>IF(TEXT(G$3,"ddd")="sun","CN",VLOOKUP($A8&amp;G$3,'Chi tiết'!$A:$M,13,0))</f>
        <v>x</v>
      </c>
      <c r="H8" s="42" t="str">
        <f>IF(TEXT(H$3,"ddd")="sun","CN",VLOOKUP($A8&amp;H$3,'Chi tiết'!$A:$M,13,0))</f>
        <v>x</v>
      </c>
      <c r="I8" s="42" t="str">
        <f>IF(TEXT(I$3,"ddd")="sun","CN",VLOOKUP($A8&amp;I$3,'Chi tiết'!$A:$M,13,0))</f>
        <v>x</v>
      </c>
      <c r="J8" s="42" t="str">
        <f>IF(TEXT(J$3,"ddd")="sun","CN",VLOOKUP($A8&amp;J$3,'Chi tiết'!$A:$M,13,0))</f>
        <v>x</v>
      </c>
      <c r="K8" s="42" t="str">
        <f>IF(TEXT(K$3,"ddd")="sun","CN",VLOOKUP($A8&amp;K$3,'Chi tiết'!$A:$M,13,0))</f>
        <v>CN</v>
      </c>
      <c r="L8" s="42" t="str">
        <f>IF(TEXT(L$3,"ddd")="sun","CN",VLOOKUP($A8&amp;L$3,'Chi tiết'!$A:$M,13,0))</f>
        <v>v</v>
      </c>
      <c r="M8" s="95">
        <f>IF(TEXT(M$3,"ddd")="sun","CN",VLOOKUP($A8&amp;M$3,'Chi tiết'!$A:$M,13,0))</f>
        <v>0.5</v>
      </c>
      <c r="N8" s="42" t="str">
        <f>IF(TEXT(N$3,"ddd")="sun","CN",VLOOKUP($A8&amp;N$3,'Chi tiết'!$A:$M,13,0))</f>
        <v>x</v>
      </c>
      <c r="O8" s="42" t="str">
        <f>IF(TEXT(O$3,"ddd")="sun","CN",VLOOKUP($A8&amp;O$3,'Chi tiết'!$A:$M,13,0))</f>
        <v>x</v>
      </c>
      <c r="P8" s="42" t="str">
        <f>IF(TEXT(P$3,"ddd")="sun","CN",VLOOKUP($A8&amp;P$3,'Chi tiết'!$A:$M,13,0))</f>
        <v>x</v>
      </c>
      <c r="Q8" s="42" t="str">
        <f>IF(TEXT(Q$3,"ddd")="sun","CN",VLOOKUP($A8&amp;Q$3,'Chi tiết'!$A:$M,13,0))</f>
        <v>x</v>
      </c>
      <c r="R8" s="42" t="str">
        <f>IF(TEXT(R$3,"ddd")="sun","CN",VLOOKUP($A8&amp;R$3,'Chi tiết'!$A:$M,13,0))</f>
        <v>CN</v>
      </c>
      <c r="S8" s="42" t="str">
        <f>IF(TEXT(S$3,"ddd")="sun","CN",VLOOKUP($A8&amp;S$3,'Chi tiết'!$A:$M,13,0))</f>
        <v>v</v>
      </c>
      <c r="T8" s="42" t="str">
        <f>IF(TEXT(T$3,"ddd")="sun","CN",VLOOKUP($A8&amp;T$3,'Chi tiết'!$A:$M,13,0))</f>
        <v>x</v>
      </c>
      <c r="U8" s="42" t="str">
        <f>IF(TEXT(U$3,"ddd")="sun","CN",VLOOKUP($A8&amp;U$3,'Chi tiết'!$A:$M,13,0))</f>
        <v>x</v>
      </c>
      <c r="V8" s="42" t="str">
        <f>IF(TEXT(V$3,"ddd")="sun","CN",VLOOKUP($A8&amp;V$3,'Chi tiết'!$A:$M,13,0))</f>
        <v>x</v>
      </c>
      <c r="W8" s="42" t="str">
        <f>IF(TEXT(W$3,"ddd")="sun","CN",VLOOKUP($A8&amp;W$3,'Chi tiết'!$A:$M,13,0))</f>
        <v>x</v>
      </c>
      <c r="X8" s="42" t="str">
        <f>IF(TEXT(X$3,"ddd")="sun","CN",VLOOKUP($A8&amp;X$3,'Chi tiết'!$A:$M,13,0))</f>
        <v>x</v>
      </c>
      <c r="Y8" s="42" t="str">
        <f>IF(TEXT(Y$3,"ddd")="sun","CN",VLOOKUP($A8&amp;Y$3,'Chi tiết'!$A:$M,13,0))</f>
        <v>CN</v>
      </c>
      <c r="Z8" s="42" t="str">
        <f>IF(TEXT(Z$3,"ddd")="sun","CN",VLOOKUP($A8&amp;Z$3,'Chi tiết'!$A:$M,13,0))</f>
        <v>x</v>
      </c>
      <c r="AA8" s="42" t="str">
        <f>IF(TEXT(AA$3,"ddd")="sun","CN",VLOOKUP($A8&amp;AA$3,'Chi tiết'!$A:$M,13,0))</f>
        <v>v</v>
      </c>
      <c r="AB8" s="42" t="str">
        <f>IF(TEXT(AB$3,"ddd")="sun","CN",VLOOKUP($A8&amp;AB$3,'Chi tiết'!$A:$M,13,0))</f>
        <v>x</v>
      </c>
      <c r="AC8" s="42" t="str">
        <f>IF(TEXT(AC$3,"ddd")="sun","CN",VLOOKUP($A8&amp;AC$3,'Chi tiết'!$A:$M,13,0))</f>
        <v>x</v>
      </c>
      <c r="AD8" s="42" t="str">
        <f>IF(TEXT(AD$3,"ddd")="sun","CN",VLOOKUP($A8&amp;AD$3,'Chi tiết'!$A:$M,13,0))</f>
        <v>x</v>
      </c>
      <c r="AE8" s="42" t="str">
        <f>IF(TEXT(AE$3,"ddd")="sun","CN",VLOOKUP($A8&amp;AE$3,'Chi tiết'!$A:$M,13,0))</f>
        <v>x</v>
      </c>
      <c r="AF8" s="42" t="str">
        <f>IF(TEXT(AF$3,"ddd")="sun","CN",VLOOKUP($A8&amp;AF$3,'Chi tiết'!$A:$M,13,0))</f>
        <v>CN</v>
      </c>
      <c r="AG8" s="42" t="str">
        <f>IF(TEXT(AG$3,"ddd")="sun","CN",VLOOKUP($A8&amp;AG$3,'Chi tiết'!$A:$M,13,0))</f>
        <v>x</v>
      </c>
      <c r="AH8" s="15">
        <f t="shared" si="3"/>
        <v>21</v>
      </c>
      <c r="AI8" s="67">
        <f>SUMIF('Chi tiết'!$B:$B,'Bảng công'!A8,'Chi tiết'!O:O)</f>
        <v>0</v>
      </c>
      <c r="AJ8" s="68">
        <f>COUNTIFS('Chi tiết'!N:N,"&gt;5",'Chi tiết'!B:B,'Bảng công'!A8)</f>
        <v>3</v>
      </c>
      <c r="AK8" s="69"/>
      <c r="AL8" s="69">
        <v>8</v>
      </c>
      <c r="AM8" s="15" cm="1">
        <f t="array" ref="AM8">AL8-SUMPRODUCT((D8:AG8="P")*1+(D8:AG8="1/2P")*0.5)</f>
        <v>7</v>
      </c>
      <c r="AN8" s="15"/>
      <c r="AO8" s="16">
        <f>SUMIF('Chi tiết'!B:B,'Bảng công'!A8,'Chi tiết'!P:P)*1000</f>
        <v>130000</v>
      </c>
    </row>
    <row r="9" spans="1:41" ht="18.75" customHeight="1" x14ac:dyDescent="0.25">
      <c r="A9" s="57" t="s">
        <v>301</v>
      </c>
      <c r="B9" s="12">
        <v>4</v>
      </c>
      <c r="C9" s="13" t="s">
        <v>811</v>
      </c>
      <c r="D9" s="42" t="str">
        <f>IF(TEXT(D$3,"ddd")="sun","CN",VLOOKUP($A9&amp;D$3,'Chi tiết'!$A:$M,15,0))</f>
        <v>CN</v>
      </c>
      <c r="E9" s="42" t="str">
        <f>IF(TEXT(E$3,"ddd")="sun","CN",VLOOKUP($A9&amp;E$3,'Chi tiết'!$A:$M,13,0))</f>
        <v>x</v>
      </c>
      <c r="F9" s="42" t="str">
        <f>IF(TEXT(F$3,"ddd")="sun","CN",VLOOKUP($A9&amp;F$3,'Chi tiết'!$A:$M,13,0))</f>
        <v>x</v>
      </c>
      <c r="G9" s="42" t="str">
        <f>IF(TEXT(G$3,"ddd")="sun","CN",VLOOKUP($A9&amp;G$3,'Chi tiết'!$A:$M,13,0))</f>
        <v>x</v>
      </c>
      <c r="H9" s="42" t="str">
        <f>IF(TEXT(H$3,"ddd")="sun","CN",VLOOKUP($A9&amp;H$3,'Chi tiết'!$A:$M,13,0))</f>
        <v>x</v>
      </c>
      <c r="I9" s="42" t="str">
        <f>IF(TEXT(I$3,"ddd")="sun","CN",VLOOKUP($A9&amp;I$3,'Chi tiết'!$A:$M,13,0))</f>
        <v>x</v>
      </c>
      <c r="J9" s="42" t="str">
        <f>IF(TEXT(J$3,"ddd")="sun","CN",VLOOKUP($A9&amp;J$3,'Chi tiết'!$A:$M,13,0))</f>
        <v>x</v>
      </c>
      <c r="K9" s="42" t="str">
        <f>IF(TEXT(K$3,"ddd")="sun","CN",VLOOKUP($A9&amp;K$3,'Chi tiết'!$A:$M,13,0))</f>
        <v>CN</v>
      </c>
      <c r="L9" s="42" t="str">
        <f>IF(TEXT(L$3,"ddd")="sun","CN",VLOOKUP($A9&amp;L$3,'Chi tiết'!$A:$M,13,0))</f>
        <v>P</v>
      </c>
      <c r="M9" s="42" t="str">
        <f>IF(TEXT(M$3,"ddd")="sun","CN",VLOOKUP($A9&amp;M$3,'Chi tiết'!$A:$M,13,0))</f>
        <v>x</v>
      </c>
      <c r="N9" s="42" t="str">
        <f>IF(TEXT(N$3,"ddd")="sun","CN",VLOOKUP($A9&amp;N$3,'Chi tiết'!$A:$M,13,0))</f>
        <v>x</v>
      </c>
      <c r="O9" s="42" t="str">
        <f>IF(TEXT(O$3,"ddd")="sun","CN",VLOOKUP($A9&amp;O$3,'Chi tiết'!$A:$M,13,0))</f>
        <v>x</v>
      </c>
      <c r="P9" s="42" t="str">
        <f>IF(TEXT(P$3,"ddd")="sun","CN",VLOOKUP($A9&amp;P$3,'Chi tiết'!$A:$M,13,0))</f>
        <v>x</v>
      </c>
      <c r="Q9" s="42" t="str">
        <f>IF(TEXT(Q$3,"ddd")="sun","CN",VLOOKUP($A9&amp;Q$3,'Chi tiết'!$A:$M,13,0))</f>
        <v>x</v>
      </c>
      <c r="R9" s="42" t="str">
        <f>IF(TEXT(R$3,"ddd")="sun","CN",VLOOKUP($A9&amp;R$3,'Chi tiết'!$A:$M,13,0))</f>
        <v>CN</v>
      </c>
      <c r="S9" s="42" t="str">
        <f>IF(TEXT(S$3,"ddd")="sun","CN",VLOOKUP($A9&amp;S$3,'Chi tiết'!$A:$M,13,0))</f>
        <v>x</v>
      </c>
      <c r="T9" s="42" t="str">
        <f>IF(TEXT(T$3,"ddd")="sun","CN",VLOOKUP($A9&amp;T$3,'Chi tiết'!$A:$M,13,0))</f>
        <v>x</v>
      </c>
      <c r="U9" s="42" t="str">
        <f>IF(TEXT(U$3,"ddd")="sun","CN",VLOOKUP($A9&amp;U$3,'Chi tiết'!$A:$M,13,0))</f>
        <v>v</v>
      </c>
      <c r="V9" s="42" t="str">
        <f>IF(TEXT(V$3,"ddd")="sun","CN",VLOOKUP($A9&amp;V$3,'Chi tiết'!$A:$M,13,0))</f>
        <v>x</v>
      </c>
      <c r="W9" s="42" t="str">
        <f>IF(TEXT(W$3,"ddd")="sun","CN",VLOOKUP($A9&amp;W$3,'Chi tiết'!$A:$M,13,0))</f>
        <v>x</v>
      </c>
      <c r="X9" s="42" t="str">
        <f>IF(TEXT(X$3,"ddd")="sun","CN",VLOOKUP($A9&amp;X$3,'Chi tiết'!$A:$M,13,0))</f>
        <v>x</v>
      </c>
      <c r="Y9" s="42" t="str">
        <f>IF(TEXT(Y$3,"ddd")="sun","CN",VLOOKUP($A9&amp;Y$3,'Chi tiết'!$A:$M,13,0))</f>
        <v>CN</v>
      </c>
      <c r="Z9" s="42" t="str">
        <f>IF(TEXT(Z$3,"ddd")="sun","CN",VLOOKUP($A9&amp;Z$3,'Chi tiết'!$A:$M,13,0))</f>
        <v>x</v>
      </c>
      <c r="AA9" s="42" t="str">
        <f>IF(TEXT(AA$3,"ddd")="sun","CN",VLOOKUP($A9&amp;AA$3,'Chi tiết'!$A:$M,13,0))</f>
        <v>x</v>
      </c>
      <c r="AB9" s="42" t="str">
        <f>IF(TEXT(AB$3,"ddd")="sun","CN",VLOOKUP($A9&amp;AB$3,'Chi tiết'!$A:$M,13,0))</f>
        <v>x</v>
      </c>
      <c r="AC9" s="42" t="str">
        <f>IF(TEXT(AC$3,"ddd")="sun","CN",VLOOKUP($A9&amp;AC$3,'Chi tiết'!$A:$M,13,0))</f>
        <v>x</v>
      </c>
      <c r="AD9" s="42" t="str">
        <f>IF(TEXT(AD$3,"ddd")="sun","CN",VLOOKUP($A9&amp;AD$3,'Chi tiết'!$A:$M,13,0))</f>
        <v>x</v>
      </c>
      <c r="AE9" s="42" t="str">
        <f>IF(TEXT(AE$3,"ddd")="sun","CN",VLOOKUP($A9&amp;AE$3,'Chi tiết'!$A:$M,13,0))</f>
        <v>v</v>
      </c>
      <c r="AF9" s="42" t="str">
        <f>IF(TEXT(AF$3,"ddd")="sun","CN",VLOOKUP($A9&amp;AF$3,'Chi tiết'!$A:$M,13,0))</f>
        <v>CN</v>
      </c>
      <c r="AG9" s="42" t="str">
        <f>IF(TEXT(AG$3,"ddd")="sun","CN",VLOOKUP($A9&amp;AG$3,'Chi tiết'!$A:$M,13,0))</f>
        <v>x</v>
      </c>
      <c r="AH9" s="15">
        <f t="shared" si="3"/>
        <v>23</v>
      </c>
      <c r="AI9" s="67">
        <f>SUMIF('Chi tiết'!$B:$B,'Bảng công'!A9,'Chi tiết'!O:O)</f>
        <v>0</v>
      </c>
      <c r="AJ9" s="68">
        <f>COUNTIFS('Chi tiết'!N:N,"&gt;5",'Chi tiết'!B:B,'Bảng công'!A9)</f>
        <v>1</v>
      </c>
      <c r="AK9" s="69"/>
      <c r="AL9" s="69">
        <v>7</v>
      </c>
      <c r="AM9" s="15" cm="1">
        <f t="array" ref="AM9">AL9-SUMPRODUCT((D9:AG9="P")*1+(D9:AG9="1/2P")*0.5)</f>
        <v>6</v>
      </c>
      <c r="AN9" s="15"/>
      <c r="AO9" s="16">
        <f>SUMIF('Chi tiết'!B:B,'Bảng công'!A9,'Chi tiết'!P:P)*1000</f>
        <v>30000</v>
      </c>
    </row>
    <row r="10" spans="1:41" ht="18.75" customHeight="1" x14ac:dyDescent="0.25">
      <c r="A10" s="57" t="s">
        <v>604</v>
      </c>
      <c r="B10" s="12">
        <v>5</v>
      </c>
      <c r="C10" s="13" t="s">
        <v>605</v>
      </c>
      <c r="D10" s="42" t="str">
        <f>IF(TEXT(D$3,"ddd")="sun","CN",VLOOKUP($A10&amp;D$3,'Chi tiết'!$A:$M,15,0))</f>
        <v>CN</v>
      </c>
      <c r="E10" s="42" t="str">
        <f>IF(TEXT(E$3,"ddd")="sun","CN",VLOOKUP($A10&amp;E$3,'Chi tiết'!$A:$M,13,0))</f>
        <v>x</v>
      </c>
      <c r="F10" s="42" t="str">
        <f>IF(TEXT(F$3,"ddd")="sun","CN",VLOOKUP($A10&amp;F$3,'Chi tiết'!$A:$M,13,0))</f>
        <v>x</v>
      </c>
      <c r="G10" s="42" t="str">
        <f>IF(TEXT(G$3,"ddd")="sun","CN",VLOOKUP($A10&amp;G$3,'Chi tiết'!$A:$M,13,0))</f>
        <v>x</v>
      </c>
      <c r="H10" s="42" t="str">
        <f>IF(TEXT(H$3,"ddd")="sun","CN",VLOOKUP($A10&amp;H$3,'Chi tiết'!$A:$M,13,0))</f>
        <v>P</v>
      </c>
      <c r="I10" s="42" t="str">
        <f>IF(TEXT(I$3,"ddd")="sun","CN",VLOOKUP($A10&amp;I$3,'Chi tiết'!$A:$M,13,0))</f>
        <v>x</v>
      </c>
      <c r="J10" s="42" t="str">
        <f>IF(TEXT(J$3,"ddd")="sun","CN",VLOOKUP($A10&amp;J$3,'Chi tiết'!$A:$M,13,0))</f>
        <v>x</v>
      </c>
      <c r="K10" s="42" t="str">
        <f>IF(TEXT(K$3,"ddd")="sun","CN",VLOOKUP($A10&amp;K$3,'Chi tiết'!$A:$M,13,0))</f>
        <v>CN</v>
      </c>
      <c r="L10" s="42" t="str">
        <f>IF(TEXT(L$3,"ddd")="sun","CN",VLOOKUP($A10&amp;L$3,'Chi tiết'!$A:$M,13,0))</f>
        <v>x</v>
      </c>
      <c r="M10" s="42" t="str">
        <f>IF(TEXT(M$3,"ddd")="sun","CN",VLOOKUP($A10&amp;M$3,'Chi tiết'!$A:$M,13,0))</f>
        <v>x</v>
      </c>
      <c r="N10" s="42" t="str">
        <f>IF(TEXT(N$3,"ddd")="sun","CN",VLOOKUP($A10&amp;N$3,'Chi tiết'!$A:$M,13,0))</f>
        <v>x</v>
      </c>
      <c r="O10" s="42" t="str">
        <f>IF(TEXT(O$3,"ddd")="sun","CN",VLOOKUP($A10&amp;O$3,'Chi tiết'!$A:$M,13,0))</f>
        <v>x</v>
      </c>
      <c r="P10" s="42" t="str">
        <f>IF(TEXT(P$3,"ddd")="sun","CN",VLOOKUP($A10&amp;P$3,'Chi tiết'!$A:$M,13,0))</f>
        <v>x</v>
      </c>
      <c r="Q10" s="42" t="str">
        <f>IF(TEXT(Q$3,"ddd")="sun","CN",VLOOKUP($A10&amp;Q$3,'Chi tiết'!$A:$M,13,0))</f>
        <v>x</v>
      </c>
      <c r="R10" s="42" t="str">
        <f>IF(TEXT(R$3,"ddd")="sun","CN",VLOOKUP($A10&amp;R$3,'Chi tiết'!$A:$M,13,0))</f>
        <v>CN</v>
      </c>
      <c r="S10" s="42" t="str">
        <f>IF(TEXT(S$3,"ddd")="sun","CN",VLOOKUP($A10&amp;S$3,'Chi tiết'!$A:$M,13,0))</f>
        <v>v</v>
      </c>
      <c r="T10" s="42" t="str">
        <f>IF(TEXT(T$3,"ddd")="sun","CN",VLOOKUP($A10&amp;T$3,'Chi tiết'!$A:$M,13,0))</f>
        <v>x</v>
      </c>
      <c r="U10" s="42" t="str">
        <f>IF(TEXT(U$3,"ddd")="sun","CN",VLOOKUP($A10&amp;U$3,'Chi tiết'!$A:$M,13,0))</f>
        <v>x</v>
      </c>
      <c r="V10" s="42" t="str">
        <f>IF(TEXT(V$3,"ddd")="sun","CN",VLOOKUP($A10&amp;V$3,'Chi tiết'!$A:$M,13,0))</f>
        <v>x</v>
      </c>
      <c r="W10" s="42" t="str">
        <f>IF(TEXT(W$3,"ddd")="sun","CN",VLOOKUP($A10&amp;W$3,'Chi tiết'!$A:$M,13,0))</f>
        <v>x</v>
      </c>
      <c r="X10" s="42" t="str">
        <f>IF(TEXT(X$3,"ddd")="sun","CN",VLOOKUP($A10&amp;X$3,'Chi tiết'!$A:$M,13,0))</f>
        <v>x</v>
      </c>
      <c r="Y10" s="42" t="str">
        <f>IF(TEXT(Y$3,"ddd")="sun","CN",VLOOKUP($A10&amp;Y$3,'Chi tiết'!$A:$M,13,0))</f>
        <v>CN</v>
      </c>
      <c r="Z10" s="42" t="str">
        <f>IF(TEXT(Z$3,"ddd")="sun","CN",VLOOKUP($A10&amp;Z$3,'Chi tiết'!$A:$M,13,0))</f>
        <v>x</v>
      </c>
      <c r="AA10" s="42" t="str">
        <f>IF(TEXT(AA$3,"ddd")="sun","CN",VLOOKUP($A10&amp;AA$3,'Chi tiết'!$A:$M,13,0))</f>
        <v>x</v>
      </c>
      <c r="AB10" s="42" t="str">
        <f>IF(TEXT(AB$3,"ddd")="sun","CN",VLOOKUP($A10&amp;AB$3,'Chi tiết'!$A:$M,13,0))</f>
        <v>x</v>
      </c>
      <c r="AC10" s="42" t="str">
        <f>IF(TEXT(AC$3,"ddd")="sun","CN",VLOOKUP($A10&amp;AC$3,'Chi tiết'!$A:$M,13,0))</f>
        <v>x</v>
      </c>
      <c r="AD10" s="42" t="str">
        <f>IF(TEXT(AD$3,"ddd")="sun","CN",VLOOKUP($A10&amp;AD$3,'Chi tiết'!$A:$M,13,0))</f>
        <v>x</v>
      </c>
      <c r="AE10" s="42" t="str">
        <f>IF(TEXT(AE$3,"ddd")="sun","CN",VLOOKUP($A10&amp;AE$3,'Chi tiết'!$A:$M,13,0))</f>
        <v>x</v>
      </c>
      <c r="AF10" s="42" t="str">
        <f>IF(TEXT(AF$3,"ddd")="sun","CN",VLOOKUP($A10&amp;AF$3,'Chi tiết'!$A:$M,13,0))</f>
        <v>CN</v>
      </c>
      <c r="AG10" s="42" t="str">
        <f>IF(TEXT(AG$3,"ddd")="sun","CN",VLOOKUP($A10&amp;AG$3,'Chi tiết'!$A:$M,13,0))</f>
        <v>x</v>
      </c>
      <c r="AH10" s="15">
        <f t="shared" si="3"/>
        <v>24</v>
      </c>
      <c r="AI10" s="67">
        <f>SUMIF('Chi tiết'!$B:$B,'Bảng công'!A10,'Chi tiết'!O:O)</f>
        <v>0</v>
      </c>
      <c r="AJ10" s="68">
        <f>COUNTIFS('Chi tiết'!N:N,"&gt;5",'Chi tiết'!B:B,'Bảng công'!A10)</f>
        <v>2</v>
      </c>
      <c r="AK10" s="94" t="s">
        <v>885</v>
      </c>
      <c r="AL10" s="69">
        <v>7</v>
      </c>
      <c r="AM10" s="15" cm="1">
        <f t="array" ref="AM10">AL10-SUMPRODUCT((D10:AG10="P")*1+(D10:AG10="1/2P")*0.5)</f>
        <v>6</v>
      </c>
      <c r="AN10" s="15"/>
      <c r="AO10" s="16">
        <f>SUMIF('Chi tiết'!B:B,'Bảng công'!A10,'Chi tiết'!P:P)*1000</f>
        <v>60000</v>
      </c>
    </row>
    <row r="11" spans="1:41" ht="18.75" customHeight="1" x14ac:dyDescent="0.25">
      <c r="A11" s="57" t="s">
        <v>645</v>
      </c>
      <c r="B11" s="12">
        <v>6</v>
      </c>
      <c r="C11" s="13" t="s">
        <v>646</v>
      </c>
      <c r="D11" s="42" t="str">
        <f>IF(TEXT(D$3,"ddd")="sun","CN",VLOOKUP($A11&amp;D$3,'Chi tiết'!$A:$M,15,0))</f>
        <v>CN</v>
      </c>
      <c r="E11" s="42" t="str">
        <f>IF(TEXT(E$3,"ddd")="sun","CN",VLOOKUP($A11&amp;E$3,'Chi tiết'!$A:$M,13,0))</f>
        <v>x</v>
      </c>
      <c r="F11" s="42" t="str">
        <f>IF(TEXT(F$3,"ddd")="sun","CN",VLOOKUP($A11&amp;F$3,'Chi tiết'!$A:$M,13,0))</f>
        <v>x</v>
      </c>
      <c r="G11" s="42" t="str">
        <f>IF(TEXT(G$3,"ddd")="sun","CN",VLOOKUP($A11&amp;G$3,'Chi tiết'!$A:$M,13,0))</f>
        <v>x</v>
      </c>
      <c r="H11" s="42" t="str">
        <f>IF(TEXT(H$3,"ddd")="sun","CN",VLOOKUP($A11&amp;H$3,'Chi tiết'!$A:$M,13,0))</f>
        <v>1/2P</v>
      </c>
      <c r="I11" s="42" t="str">
        <f>IF(TEXT(I$3,"ddd")="sun","CN",VLOOKUP($A11&amp;I$3,'Chi tiết'!$A:$M,13,0))</f>
        <v>x</v>
      </c>
      <c r="J11" s="42" t="str">
        <f>IF(TEXT(J$3,"ddd")="sun","CN",VLOOKUP($A11&amp;J$3,'Chi tiết'!$A:$M,13,0))</f>
        <v>1/2P</v>
      </c>
      <c r="K11" s="42" t="str">
        <f>IF(TEXT(K$3,"ddd")="sun","CN",VLOOKUP($A11&amp;K$3,'Chi tiết'!$A:$M,13,0))</f>
        <v>CN</v>
      </c>
      <c r="L11" s="42" t="str">
        <f>IF(TEXT(L$3,"ddd")="sun","CN",VLOOKUP($A11&amp;L$3,'Chi tiết'!$A:$M,13,0))</f>
        <v>x</v>
      </c>
      <c r="M11" s="42" t="str">
        <f>IF(TEXT(M$3,"ddd")="sun","CN",VLOOKUP($A11&amp;M$3,'Chi tiết'!$A:$M,13,0))</f>
        <v>x</v>
      </c>
      <c r="N11" s="42" t="str">
        <f>IF(TEXT(N$3,"ddd")="sun","CN",VLOOKUP($A11&amp;N$3,'Chi tiết'!$A:$M,13,0))</f>
        <v>x</v>
      </c>
      <c r="O11" s="42" t="str">
        <f>IF(TEXT(O$3,"ddd")="sun","CN",VLOOKUP($A11&amp;O$3,'Chi tiết'!$A:$M,13,0))</f>
        <v>x</v>
      </c>
      <c r="P11" s="42" t="str">
        <f>IF(TEXT(P$3,"ddd")="sun","CN",VLOOKUP($A11&amp;P$3,'Chi tiết'!$A:$M,13,0))</f>
        <v>x</v>
      </c>
      <c r="Q11" s="42" t="str">
        <f>IF(TEXT(Q$3,"ddd")="sun","CN",VLOOKUP($A11&amp;Q$3,'Chi tiết'!$A:$M,13,0))</f>
        <v>x</v>
      </c>
      <c r="R11" s="42" t="str">
        <f>IF(TEXT(R$3,"ddd")="sun","CN",VLOOKUP($A11&amp;R$3,'Chi tiết'!$A:$M,13,0))</f>
        <v>CN</v>
      </c>
      <c r="S11" s="42" t="str">
        <f>IF(TEXT(S$3,"ddd")="sun","CN",VLOOKUP($A11&amp;S$3,'Chi tiết'!$A:$M,13,0))</f>
        <v>x</v>
      </c>
      <c r="T11" s="42" t="str">
        <f>IF(TEXT(T$3,"ddd")="sun","CN",VLOOKUP($A11&amp;T$3,'Chi tiết'!$A:$M,13,0))</f>
        <v>x</v>
      </c>
      <c r="U11" s="42" t="str">
        <f>IF(TEXT(U$3,"ddd")="sun","CN",VLOOKUP($A11&amp;U$3,'Chi tiết'!$A:$M,13,0))</f>
        <v>x</v>
      </c>
      <c r="V11" s="42" t="str">
        <f>IF(TEXT(V$3,"ddd")="sun","CN",VLOOKUP($A11&amp;V$3,'Chi tiết'!$A:$M,13,0))</f>
        <v>x</v>
      </c>
      <c r="W11" s="42" t="str">
        <f>IF(TEXT(W$3,"ddd")="sun","CN",VLOOKUP($A11&amp;W$3,'Chi tiết'!$A:$M,13,0))</f>
        <v>x</v>
      </c>
      <c r="X11" s="42" t="str">
        <f>IF(TEXT(X$3,"ddd")="sun","CN",VLOOKUP($A11&amp;X$3,'Chi tiết'!$A:$M,13,0))</f>
        <v>x</v>
      </c>
      <c r="Y11" s="42" t="str">
        <f>IF(TEXT(Y$3,"ddd")="sun","CN",VLOOKUP($A11&amp;Y$3,'Chi tiết'!$A:$M,13,0))</f>
        <v>CN</v>
      </c>
      <c r="Z11" s="42" t="str">
        <f>IF(TEXT(Z$3,"ddd")="sun","CN",VLOOKUP($A11&amp;Z$3,'Chi tiết'!$A:$M,13,0))</f>
        <v>x</v>
      </c>
      <c r="AA11" s="42" t="str">
        <f>IF(TEXT(AA$3,"ddd")="sun","CN",VLOOKUP($A11&amp;AA$3,'Chi tiết'!$A:$M,13,0))</f>
        <v>x</v>
      </c>
      <c r="AB11" s="42" t="str">
        <f>IF(TEXT(AB$3,"ddd")="sun","CN",VLOOKUP($A11&amp;AB$3,'Chi tiết'!$A:$M,13,0))</f>
        <v>x</v>
      </c>
      <c r="AC11" s="42" t="str">
        <f>IF(TEXT(AC$3,"ddd")="sun","CN",VLOOKUP($A11&amp;AC$3,'Chi tiết'!$A:$M,13,0))</f>
        <v>x</v>
      </c>
      <c r="AD11" s="42" t="str">
        <f>IF(TEXT(AD$3,"ddd")="sun","CN",VLOOKUP($A11&amp;AD$3,'Chi tiết'!$A:$M,13,0))</f>
        <v>x</v>
      </c>
      <c r="AE11" s="42" t="str">
        <f>IF(TEXT(AE$3,"ddd")="sun","CN",VLOOKUP($A11&amp;AE$3,'Chi tiết'!$A:$M,13,0))</f>
        <v>x</v>
      </c>
      <c r="AF11" s="42" t="str">
        <f>IF(TEXT(AF$3,"ddd")="sun","CN",VLOOKUP($A11&amp;AF$3,'Chi tiết'!$A:$M,13,0))</f>
        <v>CN</v>
      </c>
      <c r="AG11" s="42" t="str">
        <f>IF(TEXT(AG$3,"ddd")="sun","CN",VLOOKUP($A11&amp;AG$3,'Chi tiết'!$A:$M,13,0))</f>
        <v>x</v>
      </c>
      <c r="AH11" s="15">
        <f t="shared" si="3"/>
        <v>25</v>
      </c>
      <c r="AI11" s="67">
        <f>SUMIF('Chi tiết'!$B:$B,'Bảng công'!A11,'Chi tiết'!O:O)</f>
        <v>0</v>
      </c>
      <c r="AJ11" s="68">
        <f>COUNTIFS('Chi tiết'!N:N,"&gt;5",'Chi tiết'!B:B,'Bảng công'!A11)</f>
        <v>0</v>
      </c>
      <c r="AK11" s="69"/>
      <c r="AL11" s="69">
        <v>8</v>
      </c>
      <c r="AM11" s="15" cm="1">
        <f t="array" ref="AM11">AL11-SUMPRODUCT((D11:AG11="P")*1+(D11:AG11="1/2P")*0.5)</f>
        <v>7</v>
      </c>
      <c r="AN11" s="15"/>
      <c r="AO11" s="16">
        <f>SUMIF('Chi tiết'!B:B,'Bảng công'!A11,'Chi tiết'!P:P)*1000</f>
        <v>0</v>
      </c>
    </row>
    <row r="12" spans="1:41" ht="18.75" customHeight="1" x14ac:dyDescent="0.25">
      <c r="A12" s="57" t="s">
        <v>689</v>
      </c>
      <c r="B12" s="12">
        <v>7</v>
      </c>
      <c r="C12" s="13" t="s">
        <v>690</v>
      </c>
      <c r="D12" s="42" t="str">
        <f>IF(TEXT(D$3,"ddd")="sun","CN",VLOOKUP($A12&amp;D$3,'Chi tiết'!$A:$M,15,0))</f>
        <v>CN</v>
      </c>
      <c r="E12" s="42" t="str">
        <f>IF(TEXT(E$3,"ddd")="sun","CN",VLOOKUP($A12&amp;E$3,'Chi tiết'!$A:$M,13,0))</f>
        <v>P</v>
      </c>
      <c r="F12" s="42" t="str">
        <f>IF(TEXT(F$3,"ddd")="sun","CN",VLOOKUP($A12&amp;F$3,'Chi tiết'!$A:$M,13,0))</f>
        <v>x</v>
      </c>
      <c r="G12" s="42" t="str">
        <f>IF(TEXT(G$3,"ddd")="sun","CN",VLOOKUP($A12&amp;G$3,'Chi tiết'!$A:$M,13,0))</f>
        <v>x</v>
      </c>
      <c r="H12" s="42" t="str">
        <f>IF(TEXT(H$3,"ddd")="sun","CN",VLOOKUP($A12&amp;H$3,'Chi tiết'!$A:$M,13,0))</f>
        <v>x</v>
      </c>
      <c r="I12" s="42" t="str">
        <f>IF(TEXT(I$3,"ddd")="sun","CN",VLOOKUP($A12&amp;I$3,'Chi tiết'!$A:$M,13,0))</f>
        <v>x</v>
      </c>
      <c r="J12" s="42" t="str">
        <f>IF(TEXT(J$3,"ddd")="sun","CN",VLOOKUP($A12&amp;J$3,'Chi tiết'!$A:$M,13,0))</f>
        <v>x</v>
      </c>
      <c r="K12" s="42" t="str">
        <f>IF(TEXT(K$3,"ddd")="sun","CN",VLOOKUP($A12&amp;K$3,'Chi tiết'!$A:$M,13,0))</f>
        <v>CN</v>
      </c>
      <c r="L12" s="42" t="str">
        <f>IF(TEXT(L$3,"ddd")="sun","CN",VLOOKUP($A12&amp;L$3,'Chi tiết'!$A:$M,13,0))</f>
        <v>x</v>
      </c>
      <c r="M12" s="42" t="str">
        <f>IF(TEXT(M$3,"ddd")="sun","CN",VLOOKUP($A12&amp;M$3,'Chi tiết'!$A:$M,13,0))</f>
        <v>x</v>
      </c>
      <c r="N12" s="42" t="str">
        <f>IF(TEXT(N$3,"ddd")="sun","CN",VLOOKUP($A12&amp;N$3,'Chi tiết'!$A:$M,13,0))</f>
        <v>x</v>
      </c>
      <c r="O12" s="42" t="str">
        <f>IF(TEXT(O$3,"ddd")="sun","CN",VLOOKUP($A12&amp;O$3,'Chi tiết'!$A:$M,13,0))</f>
        <v>x</v>
      </c>
      <c r="P12" s="42" t="str">
        <f>IF(TEXT(P$3,"ddd")="sun","CN",VLOOKUP($A12&amp;P$3,'Chi tiết'!$A:$M,13,0))</f>
        <v>x</v>
      </c>
      <c r="Q12" s="42" t="str">
        <f>IF(TEXT(Q$3,"ddd")="sun","CN",VLOOKUP($A12&amp;Q$3,'Chi tiết'!$A:$M,13,0))</f>
        <v>v</v>
      </c>
      <c r="R12" s="42" t="str">
        <f>IF(TEXT(R$3,"ddd")="sun","CN",VLOOKUP($A12&amp;R$3,'Chi tiết'!$A:$M,13,0))</f>
        <v>CN</v>
      </c>
      <c r="S12" s="42" t="str">
        <f>IF(TEXT(S$3,"ddd")="sun","CN",VLOOKUP($A12&amp;S$3,'Chi tiết'!$A:$M,13,0))</f>
        <v>v</v>
      </c>
      <c r="T12" s="42" t="str">
        <f>IF(TEXT(T$3,"ddd")="sun","CN",VLOOKUP($A12&amp;T$3,'Chi tiết'!$A:$M,13,0))</f>
        <v>x</v>
      </c>
      <c r="U12" s="42" t="str">
        <f>IF(TEXT(U$3,"ddd")="sun","CN",VLOOKUP($A12&amp;U$3,'Chi tiết'!$A:$M,13,0))</f>
        <v>x</v>
      </c>
      <c r="V12" s="42" t="str">
        <f>IF(TEXT(V$3,"ddd")="sun","CN",VLOOKUP($A12&amp;V$3,'Chi tiết'!$A:$M,13,0))</f>
        <v>x</v>
      </c>
      <c r="W12" s="42" t="str">
        <f>IF(TEXT(W$3,"ddd")="sun","CN",VLOOKUP($A12&amp;W$3,'Chi tiết'!$A:$M,13,0))</f>
        <v>x</v>
      </c>
      <c r="X12" s="42" t="str">
        <f>IF(TEXT(X$3,"ddd")="sun","CN",VLOOKUP($A12&amp;X$3,'Chi tiết'!$A:$M,13,0))</f>
        <v>x</v>
      </c>
      <c r="Y12" s="42" t="str">
        <f>IF(TEXT(Y$3,"ddd")="sun","CN",VLOOKUP($A12&amp;Y$3,'Chi tiết'!$A:$M,13,0))</f>
        <v>CN</v>
      </c>
      <c r="Z12" s="42" t="str">
        <f>IF(TEXT(Z$3,"ddd")="sun","CN",VLOOKUP($A12&amp;Z$3,'Chi tiết'!$A:$M,13,0))</f>
        <v>x</v>
      </c>
      <c r="AA12" s="42" t="str">
        <f>IF(TEXT(AA$3,"ddd")="sun","CN",VLOOKUP($A12&amp;AA$3,'Chi tiết'!$A:$M,13,0))</f>
        <v>x</v>
      </c>
      <c r="AB12" s="42" t="str">
        <f>IF(TEXT(AB$3,"ddd")="sun","CN",VLOOKUP($A12&amp;AB$3,'Chi tiết'!$A:$M,13,0))</f>
        <v>x</v>
      </c>
      <c r="AC12" s="42" t="str">
        <f>IF(TEXT(AC$3,"ddd")="sun","CN",VLOOKUP($A12&amp;AC$3,'Chi tiết'!$A:$M,13,0))</f>
        <v>x</v>
      </c>
      <c r="AD12" s="42" t="str">
        <f>IF(TEXT(AD$3,"ddd")="sun","CN",VLOOKUP($A12&amp;AD$3,'Chi tiết'!$A:$M,13,0))</f>
        <v>x</v>
      </c>
      <c r="AE12" s="42" t="str">
        <f>IF(TEXT(AE$3,"ddd")="sun","CN",VLOOKUP($A12&amp;AE$3,'Chi tiết'!$A:$M,13,0))</f>
        <v>x</v>
      </c>
      <c r="AF12" s="42" t="str">
        <f>IF(TEXT(AF$3,"ddd")="sun","CN",VLOOKUP($A12&amp;AF$3,'Chi tiết'!$A:$M,13,0))</f>
        <v>CN</v>
      </c>
      <c r="AG12" s="42" t="str">
        <f>IF(TEXT(AG$3,"ddd")="sun","CN",VLOOKUP($A12&amp;AG$3,'Chi tiết'!$A:$M,13,0))</f>
        <v>x</v>
      </c>
      <c r="AH12" s="15">
        <f t="shared" si="3"/>
        <v>23</v>
      </c>
      <c r="AI12" s="67">
        <f>SUMIF('Chi tiết'!$B:$B,'Bảng công'!A12,'Chi tiết'!O:O)</f>
        <v>0</v>
      </c>
      <c r="AJ12" s="68">
        <f>COUNTIFS('Chi tiết'!N:N,"&gt;5",'Chi tiết'!B:B,'Bảng công'!A12)</f>
        <v>2</v>
      </c>
      <c r="AK12" s="69"/>
      <c r="AL12" s="69">
        <v>7</v>
      </c>
      <c r="AM12" s="15" cm="1">
        <f t="array" ref="AM12">AL12-SUMPRODUCT((D12:AG12="P")*1+(D12:AG12="1/2P")*0.5)</f>
        <v>6</v>
      </c>
      <c r="AN12" s="15"/>
      <c r="AO12" s="16">
        <f>SUMIF('Chi tiết'!B:B,'Bảng công'!A12,'Chi tiết'!P:P)*1000</f>
        <v>60000</v>
      </c>
    </row>
    <row r="13" spans="1:41" ht="18" customHeight="1" x14ac:dyDescent="0.25">
      <c r="A13" s="57" t="s">
        <v>559</v>
      </c>
      <c r="B13" s="12">
        <v>8</v>
      </c>
      <c r="C13" s="13" t="s">
        <v>560</v>
      </c>
      <c r="D13" s="42" t="str">
        <f>IF(TEXT(D$3,"ddd")="sun","CN",VLOOKUP($A13&amp;D$3,'Chi tiết'!$A:$M,15,0))</f>
        <v>CN</v>
      </c>
      <c r="E13" s="42" t="str">
        <f>IF(TEXT(E$3,"ddd")="sun","CN",VLOOKUP($A13&amp;E$3,'Chi tiết'!$A:$M,13,0))</f>
        <v>x</v>
      </c>
      <c r="F13" s="42" t="str">
        <f>IF(TEXT(F$3,"ddd")="sun","CN",VLOOKUP($A13&amp;F$3,'Chi tiết'!$A:$M,13,0))</f>
        <v>x</v>
      </c>
      <c r="G13" s="42" t="str">
        <f>IF(TEXT(G$3,"ddd")="sun","CN",VLOOKUP($A13&amp;G$3,'Chi tiết'!$A:$M,13,0))</f>
        <v>x</v>
      </c>
      <c r="H13" s="42" t="str">
        <f>IF(TEXT(H$3,"ddd")="sun","CN",VLOOKUP($A13&amp;H$3,'Chi tiết'!$A:$M,13,0))</f>
        <v>x</v>
      </c>
      <c r="I13" s="42" t="str">
        <f>IF(TEXT(I$3,"ddd")="sun","CN",VLOOKUP($A13&amp;I$3,'Chi tiết'!$A:$M,13,0))</f>
        <v>x</v>
      </c>
      <c r="J13" s="42" t="str">
        <f>IF(TEXT(J$3,"ddd")="sun","CN",VLOOKUP($A13&amp;J$3,'Chi tiết'!$A:$M,13,0))</f>
        <v>x</v>
      </c>
      <c r="K13" s="42" t="str">
        <f>IF(TEXT(K$3,"ddd")="sun","CN",VLOOKUP($A13&amp;K$3,'Chi tiết'!$A:$M,13,0))</f>
        <v>CN</v>
      </c>
      <c r="L13" s="42" t="str">
        <f>IF(TEXT(L$3,"ddd")="sun","CN",VLOOKUP($A13&amp;L$3,'Chi tiết'!$A:$M,13,0))</f>
        <v>x</v>
      </c>
      <c r="M13" s="42" t="str">
        <f>IF(TEXT(M$3,"ddd")="sun","CN",VLOOKUP($A13&amp;M$3,'Chi tiết'!$A:$M,13,0))</f>
        <v>x</v>
      </c>
      <c r="N13" s="42" t="str">
        <f>IF(TEXT(N$3,"ddd")="sun","CN",VLOOKUP($A13&amp;N$3,'Chi tiết'!$A:$M,13,0))</f>
        <v>x</v>
      </c>
      <c r="O13" s="42" t="str">
        <f>IF(TEXT(O$3,"ddd")="sun","CN",VLOOKUP($A13&amp;O$3,'Chi tiết'!$A:$M,13,0))</f>
        <v>x</v>
      </c>
      <c r="P13" s="42" t="str">
        <f>IF(TEXT(P$3,"ddd")="sun","CN",VLOOKUP($A13&amp;P$3,'Chi tiết'!$A:$M,13,0))</f>
        <v>x</v>
      </c>
      <c r="Q13" s="42" t="str">
        <f>IF(TEXT(Q$3,"ddd")="sun","CN",VLOOKUP($A13&amp;Q$3,'Chi tiết'!$A:$M,13,0))</f>
        <v>x</v>
      </c>
      <c r="R13" s="42" t="str">
        <f>IF(TEXT(R$3,"ddd")="sun","CN",VLOOKUP($A13&amp;R$3,'Chi tiết'!$A:$M,13,0))</f>
        <v>CN</v>
      </c>
      <c r="S13" s="42" t="str">
        <f>IF(TEXT(S$3,"ddd")="sun","CN",VLOOKUP($A13&amp;S$3,'Chi tiết'!$A:$M,13,0))</f>
        <v>x</v>
      </c>
      <c r="T13" s="42" t="str">
        <f>IF(TEXT(T$3,"ddd")="sun","CN",VLOOKUP($A13&amp;T$3,'Chi tiết'!$A:$M,13,0))</f>
        <v>x</v>
      </c>
      <c r="U13" s="42" t="str">
        <f>IF(TEXT(U$3,"ddd")="sun","CN",VLOOKUP($A13&amp;U$3,'Chi tiết'!$A:$M,13,0))</f>
        <v>x</v>
      </c>
      <c r="V13" s="42" t="str">
        <f>IF(TEXT(V$3,"ddd")="sun","CN",VLOOKUP($A13&amp;V$3,'Chi tiết'!$A:$M,13,0))</f>
        <v>x</v>
      </c>
      <c r="W13" s="42" t="str">
        <f>IF(TEXT(W$3,"ddd")="sun","CN",VLOOKUP($A13&amp;W$3,'Chi tiết'!$A:$M,13,0))</f>
        <v>x</v>
      </c>
      <c r="X13" s="42" t="str">
        <f>IF(TEXT(X$3,"ddd")="sun","CN",VLOOKUP($A13&amp;X$3,'Chi tiết'!$A:$M,13,0))</f>
        <v>x</v>
      </c>
      <c r="Y13" s="42" t="str">
        <f>IF(TEXT(Y$3,"ddd")="sun","CN",VLOOKUP($A13&amp;Y$3,'Chi tiết'!$A:$M,13,0))</f>
        <v>CN</v>
      </c>
      <c r="Z13" s="42" t="str">
        <f>IF(TEXT(Z$3,"ddd")="sun","CN",VLOOKUP($A13&amp;Z$3,'Chi tiết'!$A:$M,13,0))</f>
        <v>x</v>
      </c>
      <c r="AA13" s="42" t="str">
        <f>IF(TEXT(AA$3,"ddd")="sun","CN",VLOOKUP($A13&amp;AA$3,'Chi tiết'!$A:$M,13,0))</f>
        <v>x</v>
      </c>
      <c r="AB13" s="42" t="str">
        <f>IF(TEXT(AB$3,"ddd")="sun","CN",VLOOKUP($A13&amp;AB$3,'Chi tiết'!$A:$M,13,0))</f>
        <v>x</v>
      </c>
      <c r="AC13" s="42" t="str">
        <f>IF(TEXT(AC$3,"ddd")="sun","CN",VLOOKUP($A13&amp;AC$3,'Chi tiết'!$A:$M,13,0))</f>
        <v>x</v>
      </c>
      <c r="AD13" s="42" t="str">
        <f>IF(TEXT(AD$3,"ddd")="sun","CN",VLOOKUP($A13&amp;AD$3,'Chi tiết'!$A:$M,13,0))</f>
        <v>x</v>
      </c>
      <c r="AE13" s="42" t="str">
        <f>IF(TEXT(AE$3,"ddd")="sun","CN",VLOOKUP($A13&amp;AE$3,'Chi tiết'!$A:$M,13,0))</f>
        <v>x</v>
      </c>
      <c r="AF13" s="42" t="str">
        <f>IF(TEXT(AF$3,"ddd")="sun","CN",VLOOKUP($A13&amp;AF$3,'Chi tiết'!$A:$M,13,0))</f>
        <v>CN</v>
      </c>
      <c r="AG13" s="42" t="str">
        <f>IF(TEXT(AG$3,"ddd")="sun","CN",VLOOKUP($A13&amp;AG$3,'Chi tiết'!$A:$M,13,0))</f>
        <v>x</v>
      </c>
      <c r="AH13" s="15">
        <f t="shared" si="3"/>
        <v>25</v>
      </c>
      <c r="AI13" s="67">
        <f>SUMIF('Chi tiết'!$B:$B,'Bảng công'!A13,'Chi tiết'!O:O)</f>
        <v>1741</v>
      </c>
      <c r="AJ13" s="68">
        <f>COUNTIFS('Chi tiết'!N:N,"&gt;5",'Chi tiết'!B:B,'Bảng công'!A13)</f>
        <v>1</v>
      </c>
      <c r="AK13" s="70"/>
      <c r="AL13" s="70">
        <v>9</v>
      </c>
      <c r="AM13" s="15">
        <f>AL13-SUMPRODUCT((D13:AG13="P")*1+(D13:AG13="1/2P")*0.5)</f>
        <v>9</v>
      </c>
      <c r="AN13" s="15"/>
      <c r="AO13" s="16">
        <f>SUMIF('Chi tiết'!B:B,'Bảng công'!A13,'Chi tiết'!P:P)*1000</f>
        <v>30000</v>
      </c>
    </row>
    <row r="14" spans="1:41" ht="18.75" customHeight="1" x14ac:dyDescent="0.25">
      <c r="B14" s="17"/>
      <c r="C14" s="18" t="s">
        <v>813</v>
      </c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55"/>
      <c r="AJ14" s="43"/>
      <c r="AK14" s="65"/>
      <c r="AL14" s="65"/>
      <c r="AM14" s="65"/>
      <c r="AN14" s="65"/>
      <c r="AO14" s="65"/>
    </row>
    <row r="15" spans="1:41" ht="18.75" customHeight="1" x14ac:dyDescent="0.25">
      <c r="A15" s="57" t="s">
        <v>10</v>
      </c>
      <c r="B15" s="12">
        <v>1</v>
      </c>
      <c r="C15" s="13" t="s">
        <v>814</v>
      </c>
      <c r="D15" s="42" t="str">
        <f>IF(TEXT(D$3,"ddd")="sun","CN",VLOOKUP($A15&amp;D$3,'Chi tiết'!$A:$M,15,0))</f>
        <v>CN</v>
      </c>
      <c r="E15" s="42" t="str">
        <f>IF(TEXT(E$3,"ddd")="sun","CN",VLOOKUP($A15&amp;E$3,'Chi tiết'!$A:$M,13,0))</f>
        <v>x</v>
      </c>
      <c r="F15" s="42" t="str">
        <f>IF(TEXT(F$3,"ddd")="sun","CN",VLOOKUP($A15&amp;F$3,'Chi tiết'!$A:$M,13,0))</f>
        <v>x</v>
      </c>
      <c r="G15" s="42" t="str">
        <f>IF(TEXT(G$3,"ddd")="sun","CN",VLOOKUP($A15&amp;G$3,'Chi tiết'!$A:$M,13,0))</f>
        <v>x</v>
      </c>
      <c r="H15" s="42" t="str">
        <f>IF(TEXT(H$3,"ddd")="sun","CN",VLOOKUP($A15&amp;H$3,'Chi tiết'!$A:$M,13,0))</f>
        <v>x</v>
      </c>
      <c r="I15" s="42" t="str">
        <f>IF(TEXT(I$3,"ddd")="sun","CN",VLOOKUP($A15&amp;I$3,'Chi tiết'!$A:$M,13,0))</f>
        <v>x</v>
      </c>
      <c r="J15" s="42" t="str">
        <f>IF(TEXT(J$3,"ddd")="sun","CN",VLOOKUP($A15&amp;J$3,'Chi tiết'!$A:$M,13,0))</f>
        <v>x</v>
      </c>
      <c r="K15" s="42" t="str">
        <f>IF(TEXT(K$3,"ddd")="sun","CN",VLOOKUP($A15&amp;K$3,'Chi tiết'!$A:$M,13,0))</f>
        <v>CN</v>
      </c>
      <c r="L15" s="42" t="str">
        <f>IF(TEXT(L$3,"ddd")="sun","CN",VLOOKUP($A15&amp;L$3,'Chi tiết'!$A:$M,13,0))</f>
        <v>x</v>
      </c>
      <c r="M15" s="42" t="str">
        <f>IF(TEXT(M$3,"ddd")="sun","CN",VLOOKUP($A15&amp;M$3,'Chi tiết'!$A:$M,13,0))</f>
        <v>x</v>
      </c>
      <c r="N15" s="42" t="str">
        <f>IF(TEXT(N$3,"ddd")="sun","CN",VLOOKUP($A15&amp;N$3,'Chi tiết'!$A:$M,13,0))</f>
        <v>x</v>
      </c>
      <c r="O15" s="42" t="str">
        <f>IF(TEXT(O$3,"ddd")="sun","CN",VLOOKUP($A15&amp;O$3,'Chi tiết'!$A:$M,13,0))</f>
        <v>x</v>
      </c>
      <c r="P15" s="42" t="str">
        <f>IF(TEXT(P$3,"ddd")="sun","CN",VLOOKUP($A15&amp;P$3,'Chi tiết'!$A:$M,13,0))</f>
        <v>x</v>
      </c>
      <c r="Q15" s="42" t="str">
        <f>IF(TEXT(Q$3,"ddd")="sun","CN",VLOOKUP($A15&amp;Q$3,'Chi tiết'!$A:$M,13,0))</f>
        <v>x</v>
      </c>
      <c r="R15" s="42" t="str">
        <f>IF(TEXT(R$3,"ddd")="sun","CN",VLOOKUP($A15&amp;R$3,'Chi tiết'!$A:$M,13,0))</f>
        <v>CN</v>
      </c>
      <c r="S15" s="42" t="str">
        <f>IF(TEXT(S$3,"ddd")="sun","CN",VLOOKUP($A15&amp;S$3,'Chi tiết'!$A:$M,13,0))</f>
        <v>x</v>
      </c>
      <c r="T15" s="42" t="str">
        <f>IF(TEXT(T$3,"ddd")="sun","CN",VLOOKUP($A15&amp;T$3,'Chi tiết'!$A:$M,13,0))</f>
        <v>x</v>
      </c>
      <c r="U15" s="42" t="str">
        <f>IF(TEXT(U$3,"ddd")="sun","CN",VLOOKUP($A15&amp;U$3,'Chi tiết'!$A:$M,13,0))</f>
        <v>x</v>
      </c>
      <c r="V15" s="42" t="str">
        <f>IF(TEXT(V$3,"ddd")="sun","CN",VLOOKUP($A15&amp;V$3,'Chi tiết'!$A:$M,13,0))</f>
        <v>x</v>
      </c>
      <c r="W15" s="42" t="str">
        <f>IF(TEXT(W$3,"ddd")="sun","CN",VLOOKUP($A15&amp;W$3,'Chi tiết'!$A:$M,13,0))</f>
        <v>x</v>
      </c>
      <c r="X15" s="42" t="str">
        <f>IF(TEXT(X$3,"ddd")="sun","CN",VLOOKUP($A15&amp;X$3,'Chi tiết'!$A:$M,13,0))</f>
        <v>x</v>
      </c>
      <c r="Y15" s="42" t="str">
        <f>IF(TEXT(Y$3,"ddd")="sun","CN",VLOOKUP($A15&amp;Y$3,'Chi tiết'!$A:$M,13,0))</f>
        <v>CN</v>
      </c>
      <c r="Z15" s="42" t="str">
        <f>IF(TEXT(Z$3,"ddd")="sun","CN",VLOOKUP($A15&amp;Z$3,'Chi tiết'!$A:$M,13,0))</f>
        <v>x</v>
      </c>
      <c r="AA15" s="42" t="str">
        <f>IF(TEXT(AA$3,"ddd")="sun","CN",VLOOKUP($A15&amp;AA$3,'Chi tiết'!$A:$M,13,0))</f>
        <v>x</v>
      </c>
      <c r="AB15" s="42" t="str">
        <f>IF(TEXT(AB$3,"ddd")="sun","CN",VLOOKUP($A15&amp;AB$3,'Chi tiết'!$A:$M,13,0))</f>
        <v>x</v>
      </c>
      <c r="AC15" s="42" t="str">
        <f>IF(TEXT(AC$3,"ddd")="sun","CN",VLOOKUP($A15&amp;AC$3,'Chi tiết'!$A:$M,13,0))</f>
        <v>x</v>
      </c>
      <c r="AD15" s="42" t="str">
        <f>IF(TEXT(AD$3,"ddd")="sun","CN",VLOOKUP($A15&amp;AD$3,'Chi tiết'!$A:$M,13,0))</f>
        <v>x</v>
      </c>
      <c r="AE15" s="42" t="str">
        <f>IF(TEXT(AE$3,"ddd")="sun","CN",VLOOKUP($A15&amp;AE$3,'Chi tiết'!$A:$M,13,0))</f>
        <v>x</v>
      </c>
      <c r="AF15" s="42" t="str">
        <f>IF(TEXT(AF$3,"ddd")="sun","CN",VLOOKUP($A15&amp;AF$3,'Chi tiết'!$A:$M,13,0))</f>
        <v>CN</v>
      </c>
      <c r="AG15" s="42" t="str">
        <f>IF(TEXT(AG$3,"ddd")="sun","CN",VLOOKUP($A15&amp;AG$3,'Chi tiết'!$A:$M,13,0))</f>
        <v>x</v>
      </c>
      <c r="AH15" s="15">
        <f t="shared" si="3"/>
        <v>25</v>
      </c>
      <c r="AI15" s="67">
        <f>SUMIF('Chi tiết'!$B:$B,'Bảng công'!A15,'Chi tiết'!O:O)</f>
        <v>2641</v>
      </c>
      <c r="AJ15" s="68">
        <f>COUNTIFS('Chi tiết'!N:N,"&gt;5",'Chi tiết'!B:B,'Bảng công'!A15)</f>
        <v>3</v>
      </c>
      <c r="AK15" s="69"/>
      <c r="AL15" s="69">
        <v>11</v>
      </c>
      <c r="AM15" s="15" cm="1">
        <f t="array" ref="AM15">AL15-SUMPRODUCT((D15:AG15="P")*1+(D15:AG15="1/2P")*0.5)</f>
        <v>11</v>
      </c>
      <c r="AN15" s="15"/>
      <c r="AO15" s="16">
        <f>SUMIF('Chi tiết'!B:B,'Bảng công'!A15,'Chi tiết'!P:P)*1000</f>
        <v>130000</v>
      </c>
    </row>
    <row r="16" spans="1:41" ht="17.649999999999999" customHeight="1" x14ac:dyDescent="0.25">
      <c r="A16" s="57" t="s">
        <v>252</v>
      </c>
      <c r="B16" s="12">
        <v>2</v>
      </c>
      <c r="C16" s="13" t="s">
        <v>815</v>
      </c>
      <c r="D16" s="42" t="str">
        <f>IF(TEXT(D$3,"ddd")="sun","CN",VLOOKUP($A16&amp;D$3,'Chi tiết'!$A:$M,15,0))</f>
        <v>CN</v>
      </c>
      <c r="E16" s="42" t="str">
        <f>IF(TEXT(E$3,"ddd")="sun","CN",VLOOKUP($A16&amp;E$3,'Chi tiết'!$A:$M,13,0))</f>
        <v>x</v>
      </c>
      <c r="F16" s="42" t="str">
        <f>IF(TEXT(F$3,"ddd")="sun","CN",VLOOKUP($A16&amp;F$3,'Chi tiết'!$A:$M,13,0))</f>
        <v>x</v>
      </c>
      <c r="G16" s="42" t="str">
        <f>IF(TEXT(G$3,"ddd")="sun","CN",VLOOKUP($A16&amp;G$3,'Chi tiết'!$A:$M,13,0))</f>
        <v>x</v>
      </c>
      <c r="H16" s="42" t="str">
        <f>IF(TEXT(H$3,"ddd")="sun","CN",VLOOKUP($A16&amp;H$3,'Chi tiết'!$A:$M,13,0))</f>
        <v>x</v>
      </c>
      <c r="I16" s="42" t="str">
        <f>IF(TEXT(I$3,"ddd")="sun","CN",VLOOKUP($A16&amp;I$3,'Chi tiết'!$A:$M,13,0))</f>
        <v>x</v>
      </c>
      <c r="J16" s="42" t="str">
        <f>IF(TEXT(J$3,"ddd")="sun","CN",VLOOKUP($A16&amp;J$3,'Chi tiết'!$A:$M,13,0))</f>
        <v>1/2P</v>
      </c>
      <c r="K16" s="42" t="str">
        <f>IF(TEXT(K$3,"ddd")="sun","CN",VLOOKUP($A16&amp;K$3,'Chi tiết'!$A:$M,13,0))</f>
        <v>CN</v>
      </c>
      <c r="L16" s="42" t="str">
        <f>IF(TEXT(L$3,"ddd")="sun","CN",VLOOKUP($A16&amp;L$3,'Chi tiết'!$A:$M,13,0))</f>
        <v>x</v>
      </c>
      <c r="M16" s="42" t="str">
        <f>IF(TEXT(M$3,"ddd")="sun","CN",VLOOKUP($A16&amp;M$3,'Chi tiết'!$A:$M,13,0))</f>
        <v>x</v>
      </c>
      <c r="N16" s="42" t="str">
        <f>IF(TEXT(N$3,"ddd")="sun","CN",VLOOKUP($A16&amp;N$3,'Chi tiết'!$A:$M,13,0))</f>
        <v>x</v>
      </c>
      <c r="O16" s="42" t="str">
        <f>IF(TEXT(O$3,"ddd")="sun","CN",VLOOKUP($A16&amp;O$3,'Chi tiết'!$A:$M,13,0))</f>
        <v>x</v>
      </c>
      <c r="P16" s="42" t="str">
        <f>IF(TEXT(P$3,"ddd")="sun","CN",VLOOKUP($A16&amp;P$3,'Chi tiết'!$A:$M,13,0))</f>
        <v>x</v>
      </c>
      <c r="Q16" s="42" t="str">
        <f>IF(TEXT(Q$3,"ddd")="sun","CN",VLOOKUP($A16&amp;Q$3,'Chi tiết'!$A:$M,13,0))</f>
        <v>x</v>
      </c>
      <c r="R16" s="42" t="str">
        <f>IF(TEXT(R$3,"ddd")="sun","CN",VLOOKUP($A16&amp;R$3,'Chi tiết'!$A:$M,13,0))</f>
        <v>CN</v>
      </c>
      <c r="S16" s="42" t="str">
        <f>IF(TEXT(S$3,"ddd")="sun","CN",VLOOKUP($A16&amp;S$3,'Chi tiết'!$A:$M,13,0))</f>
        <v>x</v>
      </c>
      <c r="T16" s="42" t="str">
        <f>IF(TEXT(T$3,"ddd")="sun","CN",VLOOKUP($A16&amp;T$3,'Chi tiết'!$A:$M,13,0))</f>
        <v>x</v>
      </c>
      <c r="U16" s="42" t="str">
        <f>IF(TEXT(U$3,"ddd")="sun","CN",VLOOKUP($A16&amp;U$3,'Chi tiết'!$A:$M,13,0))</f>
        <v>x</v>
      </c>
      <c r="V16" s="42" t="str">
        <f>IF(TEXT(V$3,"ddd")="sun","CN",VLOOKUP($A16&amp;V$3,'Chi tiết'!$A:$M,13,0))</f>
        <v>x</v>
      </c>
      <c r="W16" s="42" t="str">
        <f>IF(TEXT(W$3,"ddd")="sun","CN",VLOOKUP($A16&amp;W$3,'Chi tiết'!$A:$M,13,0))</f>
        <v>x</v>
      </c>
      <c r="X16" s="42" t="str">
        <f>IF(TEXT(X$3,"ddd")="sun","CN",VLOOKUP($A16&amp;X$3,'Chi tiết'!$A:$M,13,0))</f>
        <v>x</v>
      </c>
      <c r="Y16" s="42" t="str">
        <f>IF(TEXT(Y$3,"ddd")="sun","CN",VLOOKUP($A16&amp;Y$3,'Chi tiết'!$A:$M,13,0))</f>
        <v>CN</v>
      </c>
      <c r="Z16" s="42" t="str">
        <f>IF(TEXT(Z$3,"ddd")="sun","CN",VLOOKUP($A16&amp;Z$3,'Chi tiết'!$A:$M,13,0))</f>
        <v>x</v>
      </c>
      <c r="AA16" s="42" t="str">
        <f>IF(TEXT(AA$3,"ddd")="sun","CN",VLOOKUP($A16&amp;AA$3,'Chi tiết'!$A:$M,13,0))</f>
        <v>x</v>
      </c>
      <c r="AB16" s="42" t="str">
        <f>IF(TEXT(AB$3,"ddd")="sun","CN",VLOOKUP($A16&amp;AB$3,'Chi tiết'!$A:$M,13,0))</f>
        <v>x</v>
      </c>
      <c r="AC16" s="42" t="str">
        <f>IF(TEXT(AC$3,"ddd")="sun","CN",VLOOKUP($A16&amp;AC$3,'Chi tiết'!$A:$M,13,0))</f>
        <v>x</v>
      </c>
      <c r="AD16" s="42" t="str">
        <f>IF(TEXT(AD$3,"ddd")="sun","CN",VLOOKUP($A16&amp;AD$3,'Chi tiết'!$A:$M,13,0))</f>
        <v>x</v>
      </c>
      <c r="AE16" s="42" t="str">
        <f>IF(TEXT(AE$3,"ddd")="sun","CN",VLOOKUP($A16&amp;AE$3,'Chi tiết'!$A:$M,13,0))</f>
        <v>x</v>
      </c>
      <c r="AF16" s="42" t="str">
        <f>IF(TEXT(AF$3,"ddd")="sun","CN",VLOOKUP($A16&amp;AF$3,'Chi tiết'!$A:$M,13,0))</f>
        <v>CN</v>
      </c>
      <c r="AG16" s="42" t="str">
        <f>IF(TEXT(AG$3,"ddd")="sun","CN",VLOOKUP($A16&amp;AG$3,'Chi tiết'!$A:$M,13,0))</f>
        <v>x</v>
      </c>
      <c r="AH16" s="15">
        <f t="shared" si="3"/>
        <v>25</v>
      </c>
      <c r="AI16" s="67">
        <f>SUMIF('Chi tiết'!$B:$B,'Bảng công'!A16,'Chi tiết'!O:O)</f>
        <v>0</v>
      </c>
      <c r="AJ16" s="68">
        <f>COUNTIFS('Chi tiết'!N:N,"&gt;5",'Chi tiết'!B:B,'Bảng công'!A16)</f>
        <v>1</v>
      </c>
      <c r="AK16" s="69"/>
      <c r="AL16" s="69">
        <v>8</v>
      </c>
      <c r="AM16" s="15" cm="1">
        <f t="array" ref="AM16">AL16-SUMPRODUCT((D16:AG16="P")*1+(D16:AG16="1/2P")*0.5)</f>
        <v>7.5</v>
      </c>
      <c r="AN16" s="15"/>
      <c r="AO16" s="16">
        <f>SUMIF('Chi tiết'!B:B,'Bảng công'!A16,'Chi tiết'!P:P)*1000</f>
        <v>30000</v>
      </c>
    </row>
    <row r="17" spans="1:41" ht="18.75" customHeight="1" x14ac:dyDescent="0.25">
      <c r="A17" s="57" t="s">
        <v>276</v>
      </c>
      <c r="B17" s="12">
        <v>3</v>
      </c>
      <c r="C17" s="13" t="s">
        <v>816</v>
      </c>
      <c r="D17" s="42" t="str">
        <f>IF(TEXT(D$3,"ddd")="sun","CN",VLOOKUP($A17&amp;D$3,'Chi tiết'!$A:$M,15,0))</f>
        <v>CN</v>
      </c>
      <c r="E17" s="42" t="str">
        <f>IF(TEXT(E$3,"ddd")="sun","CN",VLOOKUP($A17&amp;E$3,'Chi tiết'!$A:$M,13,0))</f>
        <v>x</v>
      </c>
      <c r="F17" s="42" t="str">
        <f>IF(TEXT(F$3,"ddd")="sun","CN",VLOOKUP($A17&amp;F$3,'Chi tiết'!$A:$M,13,0))</f>
        <v>x</v>
      </c>
      <c r="G17" s="42" t="str">
        <f>IF(TEXT(G$3,"ddd")="sun","CN",VLOOKUP($A17&amp;G$3,'Chi tiết'!$A:$M,13,0))</f>
        <v>x</v>
      </c>
      <c r="H17" s="42" t="str">
        <f>IF(TEXT(H$3,"ddd")="sun","CN",VLOOKUP($A17&amp;H$3,'Chi tiết'!$A:$M,13,0))</f>
        <v>x</v>
      </c>
      <c r="I17" s="42" t="str">
        <f>IF(TEXT(I$3,"ddd")="sun","CN",VLOOKUP($A17&amp;I$3,'Chi tiết'!$A:$M,13,0))</f>
        <v>x</v>
      </c>
      <c r="J17" s="42" t="str">
        <f>IF(TEXT(J$3,"ddd")="sun","CN",VLOOKUP($A17&amp;J$3,'Chi tiết'!$A:$M,13,0))</f>
        <v>x</v>
      </c>
      <c r="K17" s="42" t="str">
        <f>IF(TEXT(K$3,"ddd")="sun","CN",VLOOKUP($A17&amp;K$3,'Chi tiết'!$A:$M,13,0))</f>
        <v>CN</v>
      </c>
      <c r="L17" s="42" t="str">
        <f>IF(TEXT(L$3,"ddd")="sun","CN",VLOOKUP($A17&amp;L$3,'Chi tiết'!$A:$M,13,0))</f>
        <v>x</v>
      </c>
      <c r="M17" s="42" t="str">
        <f>IF(TEXT(M$3,"ddd")="sun","CN",VLOOKUP($A17&amp;M$3,'Chi tiết'!$A:$M,13,0))</f>
        <v>P</v>
      </c>
      <c r="N17" s="42" t="str">
        <f>IF(TEXT(N$3,"ddd")="sun","CN",VLOOKUP($A17&amp;N$3,'Chi tiết'!$A:$M,13,0))</f>
        <v>x</v>
      </c>
      <c r="O17" s="42" t="str">
        <f>IF(TEXT(O$3,"ddd")="sun","CN",VLOOKUP($A17&amp;O$3,'Chi tiết'!$A:$M,13,0))</f>
        <v>x</v>
      </c>
      <c r="P17" s="42" t="str">
        <f>IF(TEXT(P$3,"ddd")="sun","CN",VLOOKUP($A17&amp;P$3,'Chi tiết'!$A:$M,13,0))</f>
        <v>x</v>
      </c>
      <c r="Q17" s="42" t="str">
        <f>IF(TEXT(Q$3,"ddd")="sun","CN",VLOOKUP($A17&amp;Q$3,'Chi tiết'!$A:$M,13,0))</f>
        <v>x</v>
      </c>
      <c r="R17" s="42" t="str">
        <f>IF(TEXT(R$3,"ddd")="sun","CN",VLOOKUP($A17&amp;R$3,'Chi tiết'!$A:$M,13,0))</f>
        <v>CN</v>
      </c>
      <c r="S17" s="42" t="str">
        <f>IF(TEXT(S$3,"ddd")="sun","CN",VLOOKUP($A17&amp;S$3,'Chi tiết'!$A:$M,13,0))</f>
        <v>x</v>
      </c>
      <c r="T17" s="42" t="str">
        <f>IF(TEXT(T$3,"ddd")="sun","CN",VLOOKUP($A17&amp;T$3,'Chi tiết'!$A:$M,13,0))</f>
        <v>x</v>
      </c>
      <c r="U17" s="42" t="str">
        <f>IF(TEXT(U$3,"ddd")="sun","CN",VLOOKUP($A17&amp;U$3,'Chi tiết'!$A:$M,13,0))</f>
        <v>x</v>
      </c>
      <c r="V17" s="42" t="str">
        <f>IF(TEXT(V$3,"ddd")="sun","CN",VLOOKUP($A17&amp;V$3,'Chi tiết'!$A:$M,13,0))</f>
        <v>v</v>
      </c>
      <c r="W17" s="42" t="str">
        <f>IF(TEXT(W$3,"ddd")="sun","CN",VLOOKUP($A17&amp;W$3,'Chi tiết'!$A:$M,13,0))</f>
        <v>x</v>
      </c>
      <c r="X17" s="42" t="str">
        <f>IF(TEXT(X$3,"ddd")="sun","CN",VLOOKUP($A17&amp;X$3,'Chi tiết'!$A:$M,13,0))</f>
        <v>x</v>
      </c>
      <c r="Y17" s="42" t="str">
        <f>IF(TEXT(Y$3,"ddd")="sun","CN",VLOOKUP($A17&amp;Y$3,'Chi tiết'!$A:$M,13,0))</f>
        <v>CN</v>
      </c>
      <c r="Z17" s="42" t="str">
        <f>IF(TEXT(Z$3,"ddd")="sun","CN",VLOOKUP($A17&amp;Z$3,'Chi tiết'!$A:$M,13,0))</f>
        <v>x</v>
      </c>
      <c r="AA17" s="42" t="str">
        <f>IF(TEXT(AA$3,"ddd")="sun","CN",VLOOKUP($A17&amp;AA$3,'Chi tiết'!$A:$M,13,0))</f>
        <v>x</v>
      </c>
      <c r="AB17" s="42" t="str">
        <f>IF(TEXT(AB$3,"ddd")="sun","CN",VLOOKUP($A17&amp;AB$3,'Chi tiết'!$A:$M,13,0))</f>
        <v>x</v>
      </c>
      <c r="AC17" s="42" t="str">
        <f>IF(TEXT(AC$3,"ddd")="sun","CN",VLOOKUP($A17&amp;AC$3,'Chi tiết'!$A:$M,13,0))</f>
        <v>x</v>
      </c>
      <c r="AD17" s="42" t="str">
        <f>IF(TEXT(AD$3,"ddd")="sun","CN",VLOOKUP($A17&amp;AD$3,'Chi tiết'!$A:$M,13,0))</f>
        <v>x</v>
      </c>
      <c r="AE17" s="42" t="str">
        <f>IF(TEXT(AE$3,"ddd")="sun","CN",VLOOKUP($A17&amp;AE$3,'Chi tiết'!$A:$M,13,0))</f>
        <v>x</v>
      </c>
      <c r="AF17" s="42" t="str">
        <f>IF(TEXT(AF$3,"ddd")="sun","CN",VLOOKUP($A17&amp;AF$3,'Chi tiết'!$A:$M,13,0))</f>
        <v>CN</v>
      </c>
      <c r="AG17" s="42" t="str">
        <f>IF(TEXT(AG$3,"ddd")="sun","CN",VLOOKUP($A17&amp;AG$3,'Chi tiết'!$A:$M,13,0))</f>
        <v>x</v>
      </c>
      <c r="AH17" s="15">
        <f t="shared" si="3"/>
        <v>24</v>
      </c>
      <c r="AI17" s="67">
        <f>SUMIF('Chi tiết'!$B:$B,'Bảng công'!A17,'Chi tiết'!O:O)</f>
        <v>0</v>
      </c>
      <c r="AJ17" s="68">
        <f>COUNTIFS('Chi tiết'!N:N,"&gt;5",'Chi tiết'!B:B,'Bảng công'!A17)</f>
        <v>0</v>
      </c>
      <c r="AK17" s="69"/>
      <c r="AL17" s="69">
        <v>8</v>
      </c>
      <c r="AM17" s="15" cm="1">
        <f t="array" ref="AM17">AL17-SUMPRODUCT((D17:AG17="P")*1+(D17:AG17="1/2P")*0.5)</f>
        <v>7</v>
      </c>
      <c r="AN17" s="15"/>
      <c r="AO17" s="16">
        <f>SUMIF('Chi tiết'!B:B,'Bảng công'!A17,'Chi tiết'!P:P)*1000</f>
        <v>0</v>
      </c>
    </row>
    <row r="18" spans="1:41" ht="18.75" customHeight="1" x14ac:dyDescent="0.25">
      <c r="A18" s="57" t="s">
        <v>492</v>
      </c>
      <c r="B18" s="12">
        <v>4</v>
      </c>
      <c r="C18" s="13" t="s">
        <v>817</v>
      </c>
      <c r="D18" s="42" t="str">
        <f>IF(TEXT(D$3,"ddd")="sun","CN",VLOOKUP($A18&amp;D$3,'Chi tiết'!$A:$M,15,0))</f>
        <v>CN</v>
      </c>
      <c r="E18" s="42" t="str">
        <f>IF(TEXT(E$3,"ddd")="sun","CN",VLOOKUP($A18&amp;E$3,'Chi tiết'!$A:$M,13,0))</f>
        <v>x</v>
      </c>
      <c r="F18" s="42" t="str">
        <f>IF(TEXT(F$3,"ddd")="sun","CN",VLOOKUP($A18&amp;F$3,'Chi tiết'!$A:$M,13,0))</f>
        <v>x</v>
      </c>
      <c r="G18" s="42" t="str">
        <f>IF(TEXT(G$3,"ddd")="sun","CN",VLOOKUP($A18&amp;G$3,'Chi tiết'!$A:$M,13,0))</f>
        <v>x</v>
      </c>
      <c r="H18" s="42" t="str">
        <f>IF(TEXT(H$3,"ddd")="sun","CN",VLOOKUP($A18&amp;H$3,'Chi tiết'!$A:$M,13,0))</f>
        <v>x</v>
      </c>
      <c r="I18" s="42" t="str">
        <f>IF(TEXT(I$3,"ddd")="sun","CN",VLOOKUP($A18&amp;I$3,'Chi tiết'!$A:$M,13,0))</f>
        <v>x</v>
      </c>
      <c r="J18" s="42" t="str">
        <f>IF(TEXT(J$3,"ddd")="sun","CN",VLOOKUP($A18&amp;J$3,'Chi tiết'!$A:$M,13,0))</f>
        <v>x</v>
      </c>
      <c r="K18" s="42" t="str">
        <f>IF(TEXT(K$3,"ddd")="sun","CN",VLOOKUP($A18&amp;K$3,'Chi tiết'!$A:$M,13,0))</f>
        <v>CN</v>
      </c>
      <c r="L18" s="42" t="str">
        <f>IF(TEXT(L$3,"ddd")="sun","CN",VLOOKUP($A18&amp;L$3,'Chi tiết'!$A:$M,13,0))</f>
        <v>x</v>
      </c>
      <c r="M18" s="42" t="str">
        <f>IF(TEXT(M$3,"ddd")="sun","CN",VLOOKUP($A18&amp;M$3,'Chi tiết'!$A:$M,13,0))</f>
        <v>x</v>
      </c>
      <c r="N18" s="42" t="str">
        <f>IF(TEXT(N$3,"ddd")="sun","CN",VLOOKUP($A18&amp;N$3,'Chi tiết'!$A:$M,13,0))</f>
        <v>x</v>
      </c>
      <c r="O18" s="42" t="str">
        <f>IF(TEXT(O$3,"ddd")="sun","CN",VLOOKUP($A18&amp;O$3,'Chi tiết'!$A:$M,13,0))</f>
        <v>x</v>
      </c>
      <c r="P18" s="42" t="str">
        <f>IF(TEXT(P$3,"ddd")="sun","CN",VLOOKUP($A18&amp;P$3,'Chi tiết'!$A:$M,13,0))</f>
        <v>x</v>
      </c>
      <c r="Q18" s="42" t="str">
        <f>IF(TEXT(Q$3,"ddd")="sun","CN",VLOOKUP($A18&amp;Q$3,'Chi tiết'!$A:$M,13,0))</f>
        <v>x</v>
      </c>
      <c r="R18" s="42" t="str">
        <f>IF(TEXT(R$3,"ddd")="sun","CN",VLOOKUP($A18&amp;R$3,'Chi tiết'!$A:$M,13,0))</f>
        <v>CN</v>
      </c>
      <c r="S18" s="42" t="str">
        <f>IF(TEXT(S$3,"ddd")="sun","CN",VLOOKUP($A18&amp;S$3,'Chi tiết'!$A:$M,13,0))</f>
        <v>x</v>
      </c>
      <c r="T18" s="42" t="str">
        <f>IF(TEXT(T$3,"ddd")="sun","CN",VLOOKUP($A18&amp;T$3,'Chi tiết'!$A:$M,13,0))</f>
        <v>x</v>
      </c>
      <c r="U18" s="42" t="str">
        <f>IF(TEXT(U$3,"ddd")="sun","CN",VLOOKUP($A18&amp;U$3,'Chi tiết'!$A:$M,13,0))</f>
        <v>x</v>
      </c>
      <c r="V18" s="42" t="str">
        <f>IF(TEXT(V$3,"ddd")="sun","CN",VLOOKUP($A18&amp;V$3,'Chi tiết'!$A:$M,13,0))</f>
        <v>x</v>
      </c>
      <c r="W18" s="42" t="str">
        <f>IF(TEXT(W$3,"ddd")="sun","CN",VLOOKUP($A18&amp;W$3,'Chi tiết'!$A:$M,13,0))</f>
        <v>x</v>
      </c>
      <c r="X18" s="42" t="str">
        <f>IF(TEXT(X$3,"ddd")="sun","CN",VLOOKUP($A18&amp;X$3,'Chi tiết'!$A:$M,13,0))</f>
        <v>x</v>
      </c>
      <c r="Y18" s="42" t="str">
        <f>IF(TEXT(Y$3,"ddd")="sun","CN",VLOOKUP($A18&amp;Y$3,'Chi tiết'!$A:$M,13,0))</f>
        <v>CN</v>
      </c>
      <c r="Z18" s="42" t="str">
        <f>IF(TEXT(Z$3,"ddd")="sun","CN",VLOOKUP($A18&amp;Z$3,'Chi tiết'!$A:$M,13,0))</f>
        <v>x</v>
      </c>
      <c r="AA18" s="42" t="str">
        <f>IF(TEXT(AA$3,"ddd")="sun","CN",VLOOKUP($A18&amp;AA$3,'Chi tiết'!$A:$M,13,0))</f>
        <v>x</v>
      </c>
      <c r="AB18" s="42" t="str">
        <f>IF(TEXT(AB$3,"ddd")="sun","CN",VLOOKUP($A18&amp;AB$3,'Chi tiết'!$A:$M,13,0))</f>
        <v>x</v>
      </c>
      <c r="AC18" s="42" t="str">
        <f>IF(TEXT(AC$3,"ddd")="sun","CN",VLOOKUP($A18&amp;AC$3,'Chi tiết'!$A:$M,13,0))</f>
        <v>x</v>
      </c>
      <c r="AD18" s="42" t="str">
        <f>IF(TEXT(AD$3,"ddd")="sun","CN",VLOOKUP($A18&amp;AD$3,'Chi tiết'!$A:$M,13,0))</f>
        <v>x</v>
      </c>
      <c r="AE18" s="42" t="str">
        <f>IF(TEXT(AE$3,"ddd")="sun","CN",VLOOKUP($A18&amp;AE$3,'Chi tiết'!$A:$M,13,0))</f>
        <v>x</v>
      </c>
      <c r="AF18" s="42" t="str">
        <f>IF(TEXT(AF$3,"ddd")="sun","CN",VLOOKUP($A18&amp;AF$3,'Chi tiết'!$A:$M,13,0))</f>
        <v>CN</v>
      </c>
      <c r="AG18" s="42" t="str">
        <f>IF(TEXT(AG$3,"ddd")="sun","CN",VLOOKUP($A18&amp;AG$3,'Chi tiết'!$A:$M,13,0))</f>
        <v>x</v>
      </c>
      <c r="AH18" s="15">
        <f t="shared" si="3"/>
        <v>25</v>
      </c>
      <c r="AI18" s="67">
        <f>SUMIF('Chi tiết'!$B:$B,'Bảng công'!A18,'Chi tiết'!O:O)</f>
        <v>0</v>
      </c>
      <c r="AJ18" s="68">
        <f>COUNTIFS('Chi tiết'!N:N,"&gt;5",'Chi tiết'!B:B,'Bảng công'!A18)</f>
        <v>3</v>
      </c>
      <c r="AK18" s="69"/>
      <c r="AL18" s="69">
        <v>9</v>
      </c>
      <c r="AM18" s="15" cm="1">
        <f t="array" ref="AM18">AL18-SUMPRODUCT((D18:AG18="P")*1+(D18:AG18="1/2P")*0.5)</f>
        <v>9</v>
      </c>
      <c r="AN18" s="15"/>
      <c r="AO18" s="16">
        <f>SUMIF('Chi tiết'!B:B,'Bảng công'!A18,'Chi tiết'!P:P)*1000</f>
        <v>90000</v>
      </c>
    </row>
    <row r="19" spans="1:41" ht="18.75" customHeight="1" x14ac:dyDescent="0.25">
      <c r="A19" s="57" t="s">
        <v>242</v>
      </c>
      <c r="B19" s="12">
        <v>5</v>
      </c>
      <c r="C19" s="13" t="s">
        <v>818</v>
      </c>
      <c r="D19" s="42" t="str">
        <f>IF(TEXT(D$3,"ddd")="sun","CN",VLOOKUP($A19&amp;D$3,'Chi tiết'!$A:$M,15,0))</f>
        <v>CN</v>
      </c>
      <c r="E19" s="42" t="str">
        <f>IF(TEXT(E$3,"ddd")="sun","CN",VLOOKUP($A19&amp;E$3,'Chi tiết'!$A:$M,13,0))</f>
        <v>P</v>
      </c>
      <c r="F19" s="42" t="str">
        <f>IF(TEXT(F$3,"ddd")="sun","CN",VLOOKUP($A19&amp;F$3,'Chi tiết'!$A:$M,13,0))</f>
        <v>x</v>
      </c>
      <c r="G19" s="42" t="str">
        <f>IF(TEXT(G$3,"ddd")="sun","CN",VLOOKUP($A19&amp;G$3,'Chi tiết'!$A:$M,13,0))</f>
        <v>x</v>
      </c>
      <c r="H19" s="42" t="str">
        <f>IF(TEXT(H$3,"ddd")="sun","CN",VLOOKUP($A19&amp;H$3,'Chi tiết'!$A:$M,13,0))</f>
        <v>x</v>
      </c>
      <c r="I19" s="42" t="str">
        <f>IF(TEXT(I$3,"ddd")="sun","CN",VLOOKUP($A19&amp;I$3,'Chi tiết'!$A:$M,13,0))</f>
        <v>x</v>
      </c>
      <c r="J19" s="42" t="str">
        <f>IF(TEXT(J$3,"ddd")="sun","CN",VLOOKUP($A19&amp;J$3,'Chi tiết'!$A:$M,13,0))</f>
        <v>x</v>
      </c>
      <c r="K19" s="42" t="str">
        <f>IF(TEXT(K$3,"ddd")="sun","CN",VLOOKUP($A19&amp;K$3,'Chi tiết'!$A:$M,13,0))</f>
        <v>CN</v>
      </c>
      <c r="L19" s="42" t="str">
        <f>IF(TEXT(L$3,"ddd")="sun","CN",VLOOKUP($A19&amp;L$3,'Chi tiết'!$A:$M,13,0))</f>
        <v>v</v>
      </c>
      <c r="M19" s="42" t="str">
        <f>IF(TEXT(M$3,"ddd")="sun","CN",VLOOKUP($A19&amp;M$3,'Chi tiết'!$A:$M,13,0))</f>
        <v>x</v>
      </c>
      <c r="N19" s="42" t="str">
        <f>IF(TEXT(N$3,"ddd")="sun","CN",VLOOKUP($A19&amp;N$3,'Chi tiết'!$A:$M,13,0))</f>
        <v>x</v>
      </c>
      <c r="O19" s="42" t="str">
        <f>IF(TEXT(O$3,"ddd")="sun","CN",VLOOKUP($A19&amp;O$3,'Chi tiết'!$A:$M,13,0))</f>
        <v>x</v>
      </c>
      <c r="P19" s="42" t="str">
        <f>IF(TEXT(P$3,"ddd")="sun","CN",VLOOKUP($A19&amp;P$3,'Chi tiết'!$A:$M,13,0))</f>
        <v>x</v>
      </c>
      <c r="Q19" s="42" t="str">
        <f>IF(TEXT(Q$3,"ddd")="sun","CN",VLOOKUP($A19&amp;Q$3,'Chi tiết'!$A:$M,13,0))</f>
        <v>v</v>
      </c>
      <c r="R19" s="42" t="str">
        <f>IF(TEXT(R$3,"ddd")="sun","CN",VLOOKUP($A19&amp;R$3,'Chi tiết'!$A:$M,13,0))</f>
        <v>CN</v>
      </c>
      <c r="S19" s="42" t="str">
        <f>IF(TEXT(S$3,"ddd")="sun","CN",VLOOKUP($A19&amp;S$3,'Chi tiết'!$A:$M,13,0))</f>
        <v>x</v>
      </c>
      <c r="T19" s="42" t="str">
        <f>IF(TEXT(T$3,"ddd")="sun","CN",VLOOKUP($A19&amp;T$3,'Chi tiết'!$A:$M,13,0))</f>
        <v>x</v>
      </c>
      <c r="U19" s="42" t="str">
        <f>IF(TEXT(U$3,"ddd")="sun","CN",VLOOKUP($A19&amp;U$3,'Chi tiết'!$A:$M,13,0))</f>
        <v>x</v>
      </c>
      <c r="V19" s="42" t="str">
        <f>IF(TEXT(V$3,"ddd")="sun","CN",VLOOKUP($A19&amp;V$3,'Chi tiết'!$A:$M,13,0))</f>
        <v>x</v>
      </c>
      <c r="W19" s="42" t="str">
        <f>IF(TEXT(W$3,"ddd")="sun","CN",VLOOKUP($A19&amp;W$3,'Chi tiết'!$A:$M,13,0))</f>
        <v>x</v>
      </c>
      <c r="X19" s="42" t="str">
        <f>IF(TEXT(X$3,"ddd")="sun","CN",VLOOKUP($A19&amp;X$3,'Chi tiết'!$A:$M,13,0))</f>
        <v>x</v>
      </c>
      <c r="Y19" s="42" t="str">
        <f>IF(TEXT(Y$3,"ddd")="sun","CN",VLOOKUP($A19&amp;Y$3,'Chi tiết'!$A:$M,13,0))</f>
        <v>CN</v>
      </c>
      <c r="Z19" s="42" t="str">
        <f>IF(TEXT(Z$3,"ddd")="sun","CN",VLOOKUP($A19&amp;Z$3,'Chi tiết'!$A:$M,13,0))</f>
        <v>x</v>
      </c>
      <c r="AA19" s="42" t="str">
        <f>IF(TEXT(AA$3,"ddd")="sun","CN",VLOOKUP($A19&amp;AA$3,'Chi tiết'!$A:$M,13,0))</f>
        <v>x</v>
      </c>
      <c r="AB19" s="42" t="str">
        <f>IF(TEXT(AB$3,"ddd")="sun","CN",VLOOKUP($A19&amp;AB$3,'Chi tiết'!$A:$M,13,0))</f>
        <v>x</v>
      </c>
      <c r="AC19" s="42" t="str">
        <f>IF(TEXT(AC$3,"ddd")="sun","CN",VLOOKUP($A19&amp;AC$3,'Chi tiết'!$A:$M,13,0))</f>
        <v>x</v>
      </c>
      <c r="AD19" s="42" t="str">
        <f>IF(TEXT(AD$3,"ddd")="sun","CN",VLOOKUP($A19&amp;AD$3,'Chi tiết'!$A:$M,13,0))</f>
        <v>x</v>
      </c>
      <c r="AE19" s="42" t="str">
        <f>IF(TEXT(AE$3,"ddd")="sun","CN",VLOOKUP($A19&amp;AE$3,'Chi tiết'!$A:$M,13,0))</f>
        <v>x</v>
      </c>
      <c r="AF19" s="42" t="str">
        <f>IF(TEXT(AF$3,"ddd")="sun","CN",VLOOKUP($A19&amp;AF$3,'Chi tiết'!$A:$M,13,0))</f>
        <v>CN</v>
      </c>
      <c r="AG19" s="42" t="str">
        <f>IF(TEXT(AG$3,"ddd")="sun","CN",VLOOKUP($A19&amp;AG$3,'Chi tiết'!$A:$M,13,0))</f>
        <v>x</v>
      </c>
      <c r="AH19" s="15">
        <f t="shared" si="3"/>
        <v>23</v>
      </c>
      <c r="AI19" s="67">
        <f>SUMIF('Chi tiết'!$B:$B,'Bảng công'!A19,'Chi tiết'!O:O)</f>
        <v>0</v>
      </c>
      <c r="AJ19" s="68">
        <f>COUNTIFS('Chi tiết'!N:N,"&gt;5",'Chi tiết'!B:B,'Bảng công'!A19)</f>
        <v>2</v>
      </c>
      <c r="AK19" s="69"/>
      <c r="AL19" s="69">
        <v>8</v>
      </c>
      <c r="AM19" s="15" cm="1">
        <f t="array" ref="AM19">AL19-SUMPRODUCT((D19:AG19="P")*1+(D19:AG19="1/2P")*0.5)</f>
        <v>7</v>
      </c>
      <c r="AN19" s="15"/>
      <c r="AO19" s="16">
        <f>SUMIF('Chi tiết'!B:B,'Bảng công'!A19,'Chi tiết'!P:P)*1000</f>
        <v>60000</v>
      </c>
    </row>
    <row r="20" spans="1:41" ht="18.75" customHeight="1" x14ac:dyDescent="0.25">
      <c r="A20" s="57" t="s">
        <v>220</v>
      </c>
      <c r="B20" s="12">
        <v>6</v>
      </c>
      <c r="C20" s="13" t="s">
        <v>819</v>
      </c>
      <c r="D20" s="42" t="str">
        <f>IF(TEXT(D$3,"ddd")="sun","CN",VLOOKUP($A20&amp;D$3,'Chi tiết'!$A:$M,15,0))</f>
        <v>CN</v>
      </c>
      <c r="E20" s="42" t="str">
        <f>IF(TEXT(E$3,"ddd")="sun","CN",VLOOKUP($A20&amp;E$3,'Chi tiết'!$A:$M,13,0))</f>
        <v>x</v>
      </c>
      <c r="F20" s="42" t="str">
        <f>IF(TEXT(F$3,"ddd")="sun","CN",VLOOKUP($A20&amp;F$3,'Chi tiết'!$A:$M,13,0))</f>
        <v>x</v>
      </c>
      <c r="G20" s="42" t="str">
        <f>IF(TEXT(G$3,"ddd")="sun","CN",VLOOKUP($A20&amp;G$3,'Chi tiết'!$A:$M,13,0))</f>
        <v>x</v>
      </c>
      <c r="H20" s="42" t="str">
        <f>IF(TEXT(H$3,"ddd")="sun","CN",VLOOKUP($A20&amp;H$3,'Chi tiết'!$A:$M,13,0))</f>
        <v>x</v>
      </c>
      <c r="I20" s="42" t="str">
        <f>IF(TEXT(I$3,"ddd")="sun","CN",VLOOKUP($A20&amp;I$3,'Chi tiết'!$A:$M,13,0))</f>
        <v>x</v>
      </c>
      <c r="J20" s="42" t="str">
        <f>IF(TEXT(J$3,"ddd")="sun","CN",VLOOKUP($A20&amp;J$3,'Chi tiết'!$A:$M,13,0))</f>
        <v>x</v>
      </c>
      <c r="K20" s="42" t="str">
        <f>IF(TEXT(K$3,"ddd")="sun","CN",VLOOKUP($A20&amp;K$3,'Chi tiết'!$A:$M,13,0))</f>
        <v>CN</v>
      </c>
      <c r="L20" s="42" t="str">
        <f>IF(TEXT(L$3,"ddd")="sun","CN",VLOOKUP($A20&amp;L$3,'Chi tiết'!$A:$M,13,0))</f>
        <v>x</v>
      </c>
      <c r="M20" s="42" t="str">
        <f>IF(TEXT(M$3,"ddd")="sun","CN",VLOOKUP($A20&amp;M$3,'Chi tiết'!$A:$M,13,0))</f>
        <v>x</v>
      </c>
      <c r="N20" s="42" t="str">
        <f>IF(TEXT(N$3,"ddd")="sun","CN",VLOOKUP($A20&amp;N$3,'Chi tiết'!$A:$M,13,0))</f>
        <v>x</v>
      </c>
      <c r="O20" s="42" t="str">
        <f>IF(TEXT(O$3,"ddd")="sun","CN",VLOOKUP($A20&amp;O$3,'Chi tiết'!$A:$M,13,0))</f>
        <v>x</v>
      </c>
      <c r="P20" s="42" t="str">
        <f>IF(TEXT(P$3,"ddd")="sun","CN",VLOOKUP($A20&amp;P$3,'Chi tiết'!$A:$M,13,0))</f>
        <v>x</v>
      </c>
      <c r="Q20" s="42" t="str">
        <f>IF(TEXT(Q$3,"ddd")="sun","CN",VLOOKUP($A20&amp;Q$3,'Chi tiết'!$A:$M,13,0))</f>
        <v>x</v>
      </c>
      <c r="R20" s="42" t="str">
        <f>IF(TEXT(R$3,"ddd")="sun","CN",VLOOKUP($A20&amp;R$3,'Chi tiết'!$A:$M,13,0))</f>
        <v>CN</v>
      </c>
      <c r="S20" s="42" t="str">
        <f>IF(TEXT(S$3,"ddd")="sun","CN",VLOOKUP($A20&amp;S$3,'Chi tiết'!$A:$M,13,0))</f>
        <v>x</v>
      </c>
      <c r="T20" s="42" t="str">
        <f>IF(TEXT(T$3,"ddd")="sun","CN",VLOOKUP($A20&amp;T$3,'Chi tiết'!$A:$M,13,0))</f>
        <v>x</v>
      </c>
      <c r="U20" s="42" t="str">
        <f>IF(TEXT(U$3,"ddd")="sun","CN",VLOOKUP($A20&amp;U$3,'Chi tiết'!$A:$M,13,0))</f>
        <v>x</v>
      </c>
      <c r="V20" s="42" t="str">
        <f>IF(TEXT(V$3,"ddd")="sun","CN",VLOOKUP($A20&amp;V$3,'Chi tiết'!$A:$M,13,0))</f>
        <v>x</v>
      </c>
      <c r="W20" s="42" t="str">
        <f>IF(TEXT(W$3,"ddd")="sun","CN",VLOOKUP($A20&amp;W$3,'Chi tiết'!$A:$M,13,0))</f>
        <v>x</v>
      </c>
      <c r="X20" s="42" t="str">
        <f>IF(TEXT(X$3,"ddd")="sun","CN",VLOOKUP($A20&amp;X$3,'Chi tiết'!$A:$M,13,0))</f>
        <v>x</v>
      </c>
      <c r="Y20" s="42" t="str">
        <f>IF(TEXT(Y$3,"ddd")="sun","CN",VLOOKUP($A20&amp;Y$3,'Chi tiết'!$A:$M,13,0))</f>
        <v>CN</v>
      </c>
      <c r="Z20" s="42" t="str">
        <f>IF(TEXT(Z$3,"ddd")="sun","CN",VLOOKUP($A20&amp;Z$3,'Chi tiết'!$A:$M,13,0))</f>
        <v>x</v>
      </c>
      <c r="AA20" s="42" t="str">
        <f>IF(TEXT(AA$3,"ddd")="sun","CN",VLOOKUP($A20&amp;AA$3,'Chi tiết'!$A:$M,13,0))</f>
        <v>x</v>
      </c>
      <c r="AB20" s="42" t="str">
        <f>IF(TEXT(AB$3,"ddd")="sun","CN",VLOOKUP($A20&amp;AB$3,'Chi tiết'!$A:$M,13,0))</f>
        <v>x</v>
      </c>
      <c r="AC20" s="42" t="str">
        <f>IF(TEXT(AC$3,"ddd")="sun","CN",VLOOKUP($A20&amp;AC$3,'Chi tiết'!$A:$M,13,0))</f>
        <v>x</v>
      </c>
      <c r="AD20" s="42" t="str">
        <f>IF(TEXT(AD$3,"ddd")="sun","CN",VLOOKUP($A20&amp;AD$3,'Chi tiết'!$A:$M,13,0))</f>
        <v>x</v>
      </c>
      <c r="AE20" s="42" t="str">
        <f>IF(TEXT(AE$3,"ddd")="sun","CN",VLOOKUP($A20&amp;AE$3,'Chi tiết'!$A:$M,13,0))</f>
        <v>x</v>
      </c>
      <c r="AF20" s="42" t="str">
        <f>IF(TEXT(AF$3,"ddd")="sun","CN",VLOOKUP($A20&amp;AF$3,'Chi tiết'!$A:$M,13,0))</f>
        <v>CN</v>
      </c>
      <c r="AG20" s="42" t="str">
        <f>IF(TEXT(AG$3,"ddd")="sun","CN",VLOOKUP($A20&amp;AG$3,'Chi tiết'!$A:$M,13,0))</f>
        <v>x</v>
      </c>
      <c r="AH20" s="15">
        <f t="shared" si="3"/>
        <v>25</v>
      </c>
      <c r="AI20" s="67">
        <f>SUMIF('Chi tiết'!$B:$B,'Bảng công'!A20,'Chi tiết'!O:O)</f>
        <v>0</v>
      </c>
      <c r="AJ20" s="68">
        <f>COUNTIFS('Chi tiết'!N:N,"&gt;5",'Chi tiết'!B:B,'Bảng công'!A20)</f>
        <v>0</v>
      </c>
      <c r="AK20" s="71"/>
      <c r="AL20" s="71">
        <v>10</v>
      </c>
      <c r="AM20" s="15" cm="1">
        <f t="array" ref="AM20">AL20-SUMPRODUCT((D20:AG20="P")*1+(D20:AG20="1/2P")*0.5)</f>
        <v>10</v>
      </c>
      <c r="AN20" s="15"/>
      <c r="AO20" s="16">
        <f>SUMIF('Chi tiết'!B:B,'Bảng công'!A20,'Chi tiết'!P:P)*1000</f>
        <v>0</v>
      </c>
    </row>
    <row r="21" spans="1:41" ht="18.75" customHeight="1" x14ac:dyDescent="0.25">
      <c r="A21" s="57" t="s">
        <v>443</v>
      </c>
      <c r="B21" s="12">
        <v>7</v>
      </c>
      <c r="C21" s="13" t="s">
        <v>820</v>
      </c>
      <c r="D21" s="42" t="str">
        <f>IF(TEXT(D$3,"ddd")="sun","CN",VLOOKUP($A21&amp;D$3,'Chi tiết'!$A:$M,15,0))</f>
        <v>CN</v>
      </c>
      <c r="E21" s="42" t="str">
        <f>IF(TEXT(E$3,"ddd")="sun","CN",VLOOKUP($A21&amp;E$3,'Chi tiết'!$A:$M,13,0))</f>
        <v>x</v>
      </c>
      <c r="F21" s="42" t="str">
        <f>IF(TEXT(F$3,"ddd")="sun","CN",VLOOKUP($A21&amp;F$3,'Chi tiết'!$A:$M,13,0))</f>
        <v>x</v>
      </c>
      <c r="G21" s="42" t="str">
        <f>IF(TEXT(G$3,"ddd")="sun","CN",VLOOKUP($A21&amp;G$3,'Chi tiết'!$A:$M,13,0))</f>
        <v>x</v>
      </c>
      <c r="H21" s="42" t="str">
        <f>IF(TEXT(H$3,"ddd")="sun","CN",VLOOKUP($A21&amp;H$3,'Chi tiết'!$A:$M,13,0))</f>
        <v>x</v>
      </c>
      <c r="I21" s="42" t="str">
        <f>IF(TEXT(I$3,"ddd")="sun","CN",VLOOKUP($A21&amp;I$3,'Chi tiết'!$A:$M,13,0))</f>
        <v>x</v>
      </c>
      <c r="J21" s="42" t="str">
        <f>IF(TEXT(J$3,"ddd")="sun","CN",VLOOKUP($A21&amp;J$3,'Chi tiết'!$A:$M,13,0))</f>
        <v>x</v>
      </c>
      <c r="K21" s="42" t="str">
        <f>IF(TEXT(K$3,"ddd")="sun","CN",VLOOKUP($A21&amp;K$3,'Chi tiết'!$A:$M,13,0))</f>
        <v>CN</v>
      </c>
      <c r="L21" s="42" t="str">
        <f>IF(TEXT(L$3,"ddd")="sun","CN",VLOOKUP($A21&amp;L$3,'Chi tiết'!$A:$M,13,0))</f>
        <v>x</v>
      </c>
      <c r="M21" s="42" t="str">
        <f>IF(TEXT(M$3,"ddd")="sun","CN",VLOOKUP($A21&amp;M$3,'Chi tiết'!$A:$M,13,0))</f>
        <v>x</v>
      </c>
      <c r="N21" s="42" t="str">
        <f>IF(TEXT(N$3,"ddd")="sun","CN",VLOOKUP($A21&amp;N$3,'Chi tiết'!$A:$M,13,0))</f>
        <v>x</v>
      </c>
      <c r="O21" s="42" t="str">
        <f>IF(TEXT(O$3,"ddd")="sun","CN",VLOOKUP($A21&amp;O$3,'Chi tiết'!$A:$M,13,0))</f>
        <v>x</v>
      </c>
      <c r="P21" s="42" t="str">
        <f>IF(TEXT(P$3,"ddd")="sun","CN",VLOOKUP($A21&amp;P$3,'Chi tiết'!$A:$M,13,0))</f>
        <v>x</v>
      </c>
      <c r="Q21" s="42" t="str">
        <f>IF(TEXT(Q$3,"ddd")="sun","CN",VLOOKUP($A21&amp;Q$3,'Chi tiết'!$A:$M,13,0))</f>
        <v>x</v>
      </c>
      <c r="R21" s="42" t="str">
        <f>IF(TEXT(R$3,"ddd")="sun","CN",VLOOKUP($A21&amp;R$3,'Chi tiết'!$A:$M,13,0))</f>
        <v>CN</v>
      </c>
      <c r="S21" s="42" t="str">
        <f>IF(TEXT(S$3,"ddd")="sun","CN",VLOOKUP($A21&amp;S$3,'Chi tiết'!$A:$M,13,0))</f>
        <v>x</v>
      </c>
      <c r="T21" s="42" t="str">
        <f>IF(TEXT(T$3,"ddd")="sun","CN",VLOOKUP($A21&amp;T$3,'Chi tiết'!$A:$M,13,0))</f>
        <v>x</v>
      </c>
      <c r="U21" s="42" t="str">
        <f>IF(TEXT(U$3,"ddd")="sun","CN",VLOOKUP($A21&amp;U$3,'Chi tiết'!$A:$M,13,0))</f>
        <v>x</v>
      </c>
      <c r="V21" s="42" t="str">
        <f>IF(TEXT(V$3,"ddd")="sun","CN",VLOOKUP($A21&amp;V$3,'Chi tiết'!$A:$M,13,0))</f>
        <v>x</v>
      </c>
      <c r="W21" s="42" t="str">
        <f>IF(TEXT(W$3,"ddd")="sun","CN",VLOOKUP($A21&amp;W$3,'Chi tiết'!$A:$M,13,0))</f>
        <v>x</v>
      </c>
      <c r="X21" s="42" t="str">
        <f>IF(TEXT(X$3,"ddd")="sun","CN",VLOOKUP($A21&amp;X$3,'Chi tiết'!$A:$M,13,0))</f>
        <v>x</v>
      </c>
      <c r="Y21" s="42" t="str">
        <f>IF(TEXT(Y$3,"ddd")="sun","CN",VLOOKUP($A21&amp;Y$3,'Chi tiết'!$A:$M,13,0))</f>
        <v>CN</v>
      </c>
      <c r="Z21" s="42" t="str">
        <f>IF(TEXT(Z$3,"ddd")="sun","CN",VLOOKUP($A21&amp;Z$3,'Chi tiết'!$A:$M,13,0))</f>
        <v>x</v>
      </c>
      <c r="AA21" s="42" t="str">
        <f>IF(TEXT(AA$3,"ddd")="sun","CN",VLOOKUP($A21&amp;AA$3,'Chi tiết'!$A:$M,13,0))</f>
        <v>x</v>
      </c>
      <c r="AB21" s="42" t="str">
        <f>IF(TEXT(AB$3,"ddd")="sun","CN",VLOOKUP($A21&amp;AB$3,'Chi tiết'!$A:$M,13,0))</f>
        <v>x</v>
      </c>
      <c r="AC21" s="42" t="str">
        <f>IF(TEXT(AC$3,"ddd")="sun","CN",VLOOKUP($A21&amp;AC$3,'Chi tiết'!$A:$M,13,0))</f>
        <v>x</v>
      </c>
      <c r="AD21" s="42" t="str">
        <f>IF(TEXT(AD$3,"ddd")="sun","CN",VLOOKUP($A21&amp;AD$3,'Chi tiết'!$A:$M,13,0))</f>
        <v>x</v>
      </c>
      <c r="AE21" s="42" t="str">
        <f>IF(TEXT(AE$3,"ddd")="sun","CN",VLOOKUP($A21&amp;AE$3,'Chi tiết'!$A:$M,13,0))</f>
        <v>x</v>
      </c>
      <c r="AF21" s="42" t="str">
        <f>IF(TEXT(AF$3,"ddd")="sun","CN",VLOOKUP($A21&amp;AF$3,'Chi tiết'!$A:$M,13,0))</f>
        <v>CN</v>
      </c>
      <c r="AG21" s="42" t="str">
        <f>IF(TEXT(AG$3,"ddd")="sun","CN",VLOOKUP($A21&amp;AG$3,'Chi tiết'!$A:$M,13,0))</f>
        <v>x</v>
      </c>
      <c r="AH21" s="15">
        <f t="shared" si="3"/>
        <v>25</v>
      </c>
      <c r="AI21" s="67">
        <f>SUMIF('Chi tiết'!$B:$B,'Bảng công'!A21,'Chi tiết'!O:O)</f>
        <v>2455</v>
      </c>
      <c r="AJ21" s="68">
        <f>COUNTIFS('Chi tiết'!N:N,"&gt;5",'Chi tiết'!B:B,'Bảng công'!A21)</f>
        <v>0</v>
      </c>
      <c r="AK21" s="71"/>
      <c r="AL21" s="71">
        <v>12</v>
      </c>
      <c r="AM21" s="15" cm="1">
        <f t="array" ref="AM21">AL21-SUMPRODUCT((D21:AG21="P")*1+(D21:AG21="1/2P")*0.5)</f>
        <v>12</v>
      </c>
      <c r="AN21" s="15"/>
      <c r="AO21" s="16">
        <f>SUMIF('Chi tiết'!B:B,'Bảng công'!A21,'Chi tiết'!P:P)*1000</f>
        <v>0</v>
      </c>
    </row>
    <row r="22" spans="1:41" ht="18.75" customHeight="1" x14ac:dyDescent="0.25">
      <c r="A22" s="57" t="s">
        <v>393</v>
      </c>
      <c r="B22" s="12">
        <v>8</v>
      </c>
      <c r="C22" s="13" t="s">
        <v>821</v>
      </c>
      <c r="D22" s="42" t="str">
        <f>IF(TEXT(D$3,"ddd")="sun","CN",VLOOKUP($A22&amp;D$3,'Chi tiết'!$A:$M,15,0))</f>
        <v>CN</v>
      </c>
      <c r="E22" s="42" t="str">
        <f>IF(TEXT(E$3,"ddd")="sun","CN",VLOOKUP($A22&amp;E$3,'Chi tiết'!$A:$M,13,0))</f>
        <v>x</v>
      </c>
      <c r="F22" s="42" t="str">
        <f>IF(TEXT(F$3,"ddd")="sun","CN",VLOOKUP($A22&amp;F$3,'Chi tiết'!$A:$M,13,0))</f>
        <v>x</v>
      </c>
      <c r="G22" s="42" t="str">
        <f>IF(TEXT(G$3,"ddd")="sun","CN",VLOOKUP($A22&amp;G$3,'Chi tiết'!$A:$M,13,0))</f>
        <v>x</v>
      </c>
      <c r="H22" s="42" t="str">
        <f>IF(TEXT(H$3,"ddd")="sun","CN",VLOOKUP($A22&amp;H$3,'Chi tiết'!$A:$M,13,0))</f>
        <v>x</v>
      </c>
      <c r="I22" s="42" t="str">
        <f>IF(TEXT(I$3,"ddd")="sun","CN",VLOOKUP($A22&amp;I$3,'Chi tiết'!$A:$M,13,0))</f>
        <v>x</v>
      </c>
      <c r="J22" s="42" t="str">
        <f>IF(TEXT(J$3,"ddd")="sun","CN",VLOOKUP($A22&amp;J$3,'Chi tiết'!$A:$M,13,0))</f>
        <v>x</v>
      </c>
      <c r="K22" s="42" t="str">
        <f>IF(TEXT(K$3,"ddd")="sun","CN",VLOOKUP($A22&amp;K$3,'Chi tiết'!$A:$M,13,0))</f>
        <v>CN</v>
      </c>
      <c r="L22" s="42" t="str">
        <f>IF(TEXT(L$3,"ddd")="sun","CN",VLOOKUP($A22&amp;L$3,'Chi tiết'!$A:$M,13,0))</f>
        <v>x</v>
      </c>
      <c r="M22" s="42" t="str">
        <f>IF(TEXT(M$3,"ddd")="sun","CN",VLOOKUP($A22&amp;M$3,'Chi tiết'!$A:$M,13,0))</f>
        <v>x</v>
      </c>
      <c r="N22" s="42" t="str">
        <f>IF(TEXT(N$3,"ddd")="sun","CN",VLOOKUP($A22&amp;N$3,'Chi tiết'!$A:$M,13,0))</f>
        <v>x</v>
      </c>
      <c r="O22" s="42" t="str">
        <f>IF(TEXT(O$3,"ddd")="sun","CN",VLOOKUP($A22&amp;O$3,'Chi tiết'!$A:$M,13,0))</f>
        <v>x</v>
      </c>
      <c r="P22" s="42" t="str">
        <f>IF(TEXT(P$3,"ddd")="sun","CN",VLOOKUP($A22&amp;P$3,'Chi tiết'!$A:$M,13,0))</f>
        <v>x</v>
      </c>
      <c r="Q22" s="42" t="str">
        <f>IF(TEXT(Q$3,"ddd")="sun","CN",VLOOKUP($A22&amp;Q$3,'Chi tiết'!$A:$M,13,0))</f>
        <v>x</v>
      </c>
      <c r="R22" s="42" t="str">
        <f>IF(TEXT(R$3,"ddd")="sun","CN",VLOOKUP($A22&amp;R$3,'Chi tiết'!$A:$M,13,0))</f>
        <v>CN</v>
      </c>
      <c r="S22" s="42" t="str">
        <f>IF(TEXT(S$3,"ddd")="sun","CN",VLOOKUP($A22&amp;S$3,'Chi tiết'!$A:$M,13,0))</f>
        <v>x</v>
      </c>
      <c r="T22" s="42" t="str">
        <f>IF(TEXT(T$3,"ddd")="sun","CN",VLOOKUP($A22&amp;T$3,'Chi tiết'!$A:$M,13,0))</f>
        <v>x</v>
      </c>
      <c r="U22" s="42" t="str">
        <f>IF(TEXT(U$3,"ddd")="sun","CN",VLOOKUP($A22&amp;U$3,'Chi tiết'!$A:$M,13,0))</f>
        <v>x</v>
      </c>
      <c r="V22" s="42" t="str">
        <f>IF(TEXT(V$3,"ddd")="sun","CN",VLOOKUP($A22&amp;V$3,'Chi tiết'!$A:$M,13,0))</f>
        <v>x</v>
      </c>
      <c r="W22" s="42" t="str">
        <f>IF(TEXT(W$3,"ddd")="sun","CN",VLOOKUP($A22&amp;W$3,'Chi tiết'!$A:$M,13,0))</f>
        <v>x</v>
      </c>
      <c r="X22" s="42" t="str">
        <f>IF(TEXT(X$3,"ddd")="sun","CN",VLOOKUP($A22&amp;X$3,'Chi tiết'!$A:$M,13,0))</f>
        <v>x</v>
      </c>
      <c r="Y22" s="42" t="str">
        <f>IF(TEXT(Y$3,"ddd")="sun","CN",VLOOKUP($A22&amp;Y$3,'Chi tiết'!$A:$M,13,0))</f>
        <v>CN</v>
      </c>
      <c r="Z22" s="42" t="str">
        <f>IF(TEXT(Z$3,"ddd")="sun","CN",VLOOKUP($A22&amp;Z$3,'Chi tiết'!$A:$M,13,0))</f>
        <v>x</v>
      </c>
      <c r="AA22" s="42" t="str">
        <f>IF(TEXT(AA$3,"ddd")="sun","CN",VLOOKUP($A22&amp;AA$3,'Chi tiết'!$A:$M,13,0))</f>
        <v>x</v>
      </c>
      <c r="AB22" s="42" t="str">
        <f>IF(TEXT(AB$3,"ddd")="sun","CN",VLOOKUP($A22&amp;AB$3,'Chi tiết'!$A:$M,13,0))</f>
        <v>x</v>
      </c>
      <c r="AC22" s="42" t="str">
        <f>IF(TEXT(AC$3,"ddd")="sun","CN",VLOOKUP($A22&amp;AC$3,'Chi tiết'!$A:$M,13,0))</f>
        <v>x</v>
      </c>
      <c r="AD22" s="42" t="str">
        <f>IF(TEXT(AD$3,"ddd")="sun","CN",VLOOKUP($A22&amp;AD$3,'Chi tiết'!$A:$M,13,0))</f>
        <v>x</v>
      </c>
      <c r="AE22" s="42" t="str">
        <f>IF(TEXT(AE$3,"ddd")="sun","CN",VLOOKUP($A22&amp;AE$3,'Chi tiết'!$A:$M,13,0))</f>
        <v>x</v>
      </c>
      <c r="AF22" s="42" t="str">
        <f>IF(TEXT(AF$3,"ddd")="sun","CN",VLOOKUP($A22&amp;AF$3,'Chi tiết'!$A:$M,13,0))</f>
        <v>CN</v>
      </c>
      <c r="AG22" s="42" t="str">
        <f>IF(TEXT(AG$3,"ddd")="sun","CN",VLOOKUP($A22&amp;AG$3,'Chi tiết'!$A:$M,13,0))</f>
        <v>x</v>
      </c>
      <c r="AH22" s="15">
        <f t="shared" si="3"/>
        <v>25</v>
      </c>
      <c r="AI22" s="67">
        <f>SUMIF('Chi tiết'!$B:$B,'Bảng công'!A22,'Chi tiết'!O:O)</f>
        <v>2463</v>
      </c>
      <c r="AJ22" s="68">
        <f>COUNTIFS('Chi tiết'!N:N,"&gt;5",'Chi tiết'!B:B,'Bảng công'!A22)</f>
        <v>0</v>
      </c>
      <c r="AK22" s="71"/>
      <c r="AL22" s="71">
        <v>12</v>
      </c>
      <c r="AM22" s="15" cm="1">
        <f t="array" ref="AM22">AL22-SUMPRODUCT((D22:AG22="P")*1+(D22:AG22="1/2P")*0.5)</f>
        <v>12</v>
      </c>
      <c r="AN22" s="15"/>
      <c r="AO22" s="16">
        <f>SUMIF('Chi tiết'!B:B,'Bảng công'!A22,'Chi tiết'!P:P)*1000</f>
        <v>0</v>
      </c>
    </row>
    <row r="23" spans="1:41" ht="18.75" customHeight="1" x14ac:dyDescent="0.25">
      <c r="A23" s="57" t="s">
        <v>517</v>
      </c>
      <c r="B23" s="12">
        <v>9</v>
      </c>
      <c r="C23" s="13" t="s">
        <v>822</v>
      </c>
      <c r="D23" s="42" t="str">
        <f>IF(TEXT(D$3,"ddd")="sun","CN",VLOOKUP($A23&amp;D$3,'Chi tiết'!$A:$M,15,0))</f>
        <v>CN</v>
      </c>
      <c r="E23" s="42" t="str">
        <f>IF(TEXT(E$3,"ddd")="sun","CN",VLOOKUP($A23&amp;E$3,'Chi tiết'!$A:$M,13,0))</f>
        <v>x</v>
      </c>
      <c r="F23" s="42" t="str">
        <f>IF(TEXT(F$3,"ddd")="sun","CN",VLOOKUP($A23&amp;F$3,'Chi tiết'!$A:$M,13,0))</f>
        <v>x</v>
      </c>
      <c r="G23" s="42" t="str">
        <f>IF(TEXT(G$3,"ddd")="sun","CN",VLOOKUP($A23&amp;G$3,'Chi tiết'!$A:$M,13,0))</f>
        <v>x</v>
      </c>
      <c r="H23" s="42" t="str">
        <f>IF(TEXT(H$3,"ddd")="sun","CN",VLOOKUP($A23&amp;H$3,'Chi tiết'!$A:$M,13,0))</f>
        <v>x</v>
      </c>
      <c r="I23" s="42" t="str">
        <f>IF(TEXT(I$3,"ddd")="sun","CN",VLOOKUP($A23&amp;I$3,'Chi tiết'!$A:$M,13,0))</f>
        <v>x</v>
      </c>
      <c r="J23" s="42" t="str">
        <f>IF(TEXT(J$3,"ddd")="sun","CN",VLOOKUP($A23&amp;J$3,'Chi tiết'!$A:$M,13,0))</f>
        <v>x</v>
      </c>
      <c r="K23" s="42" t="str">
        <f>IF(TEXT(K$3,"ddd")="sun","CN",VLOOKUP($A23&amp;K$3,'Chi tiết'!$A:$M,13,0))</f>
        <v>CN</v>
      </c>
      <c r="L23" s="42" t="str">
        <f>IF(TEXT(L$3,"ddd")="sun","CN",VLOOKUP($A23&amp;L$3,'Chi tiết'!$A:$M,13,0))</f>
        <v>x</v>
      </c>
      <c r="M23" s="42" t="str">
        <f>IF(TEXT(M$3,"ddd")="sun","CN",VLOOKUP($A23&amp;M$3,'Chi tiết'!$A:$M,13,0))</f>
        <v>x</v>
      </c>
      <c r="N23" s="42" t="str">
        <f>IF(TEXT(N$3,"ddd")="sun","CN",VLOOKUP($A23&amp;N$3,'Chi tiết'!$A:$M,13,0))</f>
        <v>x</v>
      </c>
      <c r="O23" s="42" t="str">
        <f>IF(TEXT(O$3,"ddd")="sun","CN",VLOOKUP($A23&amp;O$3,'Chi tiết'!$A:$M,13,0))</f>
        <v>x</v>
      </c>
      <c r="P23" s="42" t="str">
        <f>IF(TEXT(P$3,"ddd")="sun","CN",VLOOKUP($A23&amp;P$3,'Chi tiết'!$A:$M,13,0))</f>
        <v>P</v>
      </c>
      <c r="Q23" s="42" t="str">
        <f>IF(TEXT(Q$3,"ddd")="sun","CN",VLOOKUP($A23&amp;Q$3,'Chi tiết'!$A:$M,13,0))</f>
        <v>x</v>
      </c>
      <c r="R23" s="42" t="str">
        <f>IF(TEXT(R$3,"ddd")="sun","CN",VLOOKUP($A23&amp;R$3,'Chi tiết'!$A:$M,13,0))</f>
        <v>CN</v>
      </c>
      <c r="S23" s="42" t="str">
        <f>IF(TEXT(S$3,"ddd")="sun","CN",VLOOKUP($A23&amp;S$3,'Chi tiết'!$A:$M,13,0))</f>
        <v>x</v>
      </c>
      <c r="T23" s="42" t="str">
        <f>IF(TEXT(T$3,"ddd")="sun","CN",VLOOKUP($A23&amp;T$3,'Chi tiết'!$A:$M,13,0))</f>
        <v>x</v>
      </c>
      <c r="U23" s="42" t="str">
        <f>IF(TEXT(U$3,"ddd")="sun","CN",VLOOKUP($A23&amp;U$3,'Chi tiết'!$A:$M,13,0))</f>
        <v>x</v>
      </c>
      <c r="V23" s="42" t="str">
        <f>IF(TEXT(V$3,"ddd")="sun","CN",VLOOKUP($A23&amp;V$3,'Chi tiết'!$A:$M,13,0))</f>
        <v>x</v>
      </c>
      <c r="W23" s="42" t="str">
        <f>IF(TEXT(W$3,"ddd")="sun","CN",VLOOKUP($A23&amp;W$3,'Chi tiết'!$A:$M,13,0))</f>
        <v>x</v>
      </c>
      <c r="X23" s="42" t="str">
        <f>IF(TEXT(X$3,"ddd")="sun","CN",VLOOKUP($A23&amp;X$3,'Chi tiết'!$A:$M,13,0))</f>
        <v>x</v>
      </c>
      <c r="Y23" s="42" t="str">
        <f>IF(TEXT(Y$3,"ddd")="sun","CN",VLOOKUP($A23&amp;Y$3,'Chi tiết'!$A:$M,13,0))</f>
        <v>CN</v>
      </c>
      <c r="Z23" s="42" t="str">
        <f>IF(TEXT(Z$3,"ddd")="sun","CN",VLOOKUP($A23&amp;Z$3,'Chi tiết'!$A:$M,13,0))</f>
        <v>x</v>
      </c>
      <c r="AA23" s="42" t="str">
        <f>IF(TEXT(AA$3,"ddd")="sun","CN",VLOOKUP($A23&amp;AA$3,'Chi tiết'!$A:$M,13,0))</f>
        <v>x</v>
      </c>
      <c r="AB23" s="42" t="str">
        <f>IF(TEXT(AB$3,"ddd")="sun","CN",VLOOKUP($A23&amp;AB$3,'Chi tiết'!$A:$M,13,0))</f>
        <v>x</v>
      </c>
      <c r="AC23" s="42" t="str">
        <f>IF(TEXT(AC$3,"ddd")="sun","CN",VLOOKUP($A23&amp;AC$3,'Chi tiết'!$A:$M,13,0))</f>
        <v>x</v>
      </c>
      <c r="AD23" s="42" t="str">
        <f>IF(TEXT(AD$3,"ddd")="sun","CN",VLOOKUP($A23&amp;AD$3,'Chi tiết'!$A:$M,13,0))</f>
        <v>v</v>
      </c>
      <c r="AE23" s="42" t="str">
        <f>IF(TEXT(AE$3,"ddd")="sun","CN",VLOOKUP($A23&amp;AE$3,'Chi tiết'!$A:$M,13,0))</f>
        <v>x</v>
      </c>
      <c r="AF23" s="42" t="str">
        <f>IF(TEXT(AF$3,"ddd")="sun","CN",VLOOKUP($A23&amp;AF$3,'Chi tiết'!$A:$M,13,0))</f>
        <v>CN</v>
      </c>
      <c r="AG23" s="42" t="str">
        <f>IF(TEXT(AG$3,"ddd")="sun","CN",VLOOKUP($A23&amp;AG$3,'Chi tiết'!$A:$M,13,0))</f>
        <v>x</v>
      </c>
      <c r="AH23" s="15">
        <f t="shared" si="3"/>
        <v>24</v>
      </c>
      <c r="AI23" s="67">
        <f>SUMIF('Chi tiết'!$B:$B,'Bảng công'!A23,'Chi tiết'!O:O)</f>
        <v>900</v>
      </c>
      <c r="AJ23" s="68">
        <f>COUNTIFS('Chi tiết'!N:N,"&gt;5",'Chi tiết'!B:B,'Bảng công'!A23)</f>
        <v>2</v>
      </c>
      <c r="AK23" s="71"/>
      <c r="AL23" s="71">
        <v>11</v>
      </c>
      <c r="AM23" s="15" cm="1">
        <f t="array" ref="AM23">AL23-SUMPRODUCT((D23:AG23="P")*1+(D23:AG23="1/2P")*0.5)</f>
        <v>10</v>
      </c>
      <c r="AN23" s="15"/>
      <c r="AO23" s="16">
        <f>SUMIF('Chi tiết'!B:B,'Bảng công'!A23,'Chi tiết'!P:P)*1000</f>
        <v>80000</v>
      </c>
    </row>
    <row r="24" spans="1:41" ht="18.75" customHeight="1" x14ac:dyDescent="0.25">
      <c r="A24" s="57" t="s">
        <v>665</v>
      </c>
      <c r="B24" s="12">
        <v>10</v>
      </c>
      <c r="C24" s="13" t="s">
        <v>666</v>
      </c>
      <c r="D24" s="42" t="str">
        <f>IF(TEXT(D$3,"ddd")="sun","CN",VLOOKUP($A24&amp;D$3,'Chi tiết'!$A:$M,15,0))</f>
        <v>CN</v>
      </c>
      <c r="E24" s="42" t="str">
        <f>IF(TEXT(E$3,"ddd")="sun","CN",VLOOKUP($A24&amp;E$3,'Chi tiết'!$A:$M,13,0))</f>
        <v>x</v>
      </c>
      <c r="F24" s="42" t="str">
        <f>IF(TEXT(F$3,"ddd")="sun","CN",VLOOKUP($A24&amp;F$3,'Chi tiết'!$A:$M,13,0))</f>
        <v>x</v>
      </c>
      <c r="G24" s="42" t="str">
        <f>IF(TEXT(G$3,"ddd")="sun","CN",VLOOKUP($A24&amp;G$3,'Chi tiết'!$A:$M,13,0))</f>
        <v>x</v>
      </c>
      <c r="H24" s="42" t="str">
        <f>IF(TEXT(H$3,"ddd")="sun","CN",VLOOKUP($A24&amp;H$3,'Chi tiết'!$A:$M,13,0))</f>
        <v>v</v>
      </c>
      <c r="I24" s="42" t="str">
        <f>IF(TEXT(I$3,"ddd")="sun","CN",VLOOKUP($A24&amp;I$3,'Chi tiết'!$A:$M,13,0))</f>
        <v>x</v>
      </c>
      <c r="J24" s="42" t="str">
        <f>IF(TEXT(J$3,"ddd")="sun","CN",VLOOKUP($A24&amp;J$3,'Chi tiết'!$A:$M,13,0))</f>
        <v>x</v>
      </c>
      <c r="K24" s="42" t="str">
        <f>IF(TEXT(K$3,"ddd")="sun","CN",VLOOKUP($A24&amp;K$3,'Chi tiết'!$A:$M,13,0))</f>
        <v>CN</v>
      </c>
      <c r="L24" s="42" t="str">
        <f>IF(TEXT(L$3,"ddd")="sun","CN",VLOOKUP($A24&amp;L$3,'Chi tiết'!$A:$M,13,0))</f>
        <v>x</v>
      </c>
      <c r="M24" s="42" t="str">
        <f>IF(TEXT(M$3,"ddd")="sun","CN",VLOOKUP($A24&amp;M$3,'Chi tiết'!$A:$M,13,0))</f>
        <v>x</v>
      </c>
      <c r="N24" s="42" t="str">
        <f>IF(TEXT(N$3,"ddd")="sun","CN",VLOOKUP($A24&amp;N$3,'Chi tiết'!$A:$M,13,0))</f>
        <v>x</v>
      </c>
      <c r="O24" s="42" t="str">
        <f>IF(TEXT(O$3,"ddd")="sun","CN",VLOOKUP($A24&amp;O$3,'Chi tiết'!$A:$M,13,0))</f>
        <v>x</v>
      </c>
      <c r="P24" s="42" t="str">
        <f>IF(TEXT(P$3,"ddd")="sun","CN",VLOOKUP($A24&amp;P$3,'Chi tiết'!$A:$M,13,0))</f>
        <v>1/2</v>
      </c>
      <c r="Q24" s="42" t="str">
        <f>IF(TEXT(Q$3,"ddd")="sun","CN",VLOOKUP($A24&amp;Q$3,'Chi tiết'!$A:$M,13,0))</f>
        <v>x</v>
      </c>
      <c r="R24" s="42" t="str">
        <f>IF(TEXT(R$3,"ddd")="sun","CN",VLOOKUP($A24&amp;R$3,'Chi tiết'!$A:$M,13,0))</f>
        <v>CN</v>
      </c>
      <c r="S24" s="42" t="str">
        <f>IF(TEXT(S$3,"ddd")="sun","CN",VLOOKUP($A24&amp;S$3,'Chi tiết'!$A:$M,13,0))</f>
        <v>x</v>
      </c>
      <c r="T24" s="42" t="str">
        <f>IF(TEXT(T$3,"ddd")="sun","CN",VLOOKUP($A24&amp;T$3,'Chi tiết'!$A:$M,13,0))</f>
        <v>x</v>
      </c>
      <c r="U24" s="42" t="str">
        <f>IF(TEXT(U$3,"ddd")="sun","CN",VLOOKUP($A24&amp;U$3,'Chi tiết'!$A:$M,13,0))</f>
        <v>x</v>
      </c>
      <c r="V24" s="42" t="str">
        <f>IF(TEXT(V$3,"ddd")="sun","CN",VLOOKUP($A24&amp;V$3,'Chi tiết'!$A:$M,13,0))</f>
        <v>v</v>
      </c>
      <c r="W24" s="42" t="str">
        <f>IF(TEXT(W$3,"ddd")="sun","CN",VLOOKUP($A24&amp;W$3,'Chi tiết'!$A:$M,13,0))</f>
        <v>x</v>
      </c>
      <c r="X24" s="42" t="str">
        <f>IF(TEXT(X$3,"ddd")="sun","CN",VLOOKUP($A24&amp;X$3,'Chi tiết'!$A:$M,13,0))</f>
        <v>x</v>
      </c>
      <c r="Y24" s="42" t="str">
        <f>IF(TEXT(Y$3,"ddd")="sun","CN",VLOOKUP($A24&amp;Y$3,'Chi tiết'!$A:$M,13,0))</f>
        <v>CN</v>
      </c>
      <c r="Z24" s="42" t="str">
        <f>IF(TEXT(Z$3,"ddd")="sun","CN",VLOOKUP($A24&amp;Z$3,'Chi tiết'!$A:$M,13,0))</f>
        <v>x</v>
      </c>
      <c r="AA24" s="42" t="str">
        <f>IF(TEXT(AA$3,"ddd")="sun","CN",VLOOKUP($A24&amp;AA$3,'Chi tiết'!$A:$M,13,0))</f>
        <v>1/2</v>
      </c>
      <c r="AB24" s="42" t="str">
        <f>IF(TEXT(AB$3,"ddd")="sun","CN",VLOOKUP($A24&amp;AB$3,'Chi tiết'!$A:$M,13,0))</f>
        <v>x</v>
      </c>
      <c r="AC24" s="42" t="str">
        <f>IF(TEXT(AC$3,"ddd")="sun","CN",VLOOKUP($A24&amp;AC$3,'Chi tiết'!$A:$M,13,0))</f>
        <v>x</v>
      </c>
      <c r="AD24" s="42" t="str">
        <f>IF(TEXT(AD$3,"ddd")="sun","CN",VLOOKUP($A24&amp;AD$3,'Chi tiết'!$A:$M,13,0))</f>
        <v>x</v>
      </c>
      <c r="AE24" s="42" t="str">
        <f>IF(TEXT(AE$3,"ddd")="sun","CN",VLOOKUP($A24&amp;AE$3,'Chi tiết'!$A:$M,13,0))</f>
        <v>x</v>
      </c>
      <c r="AF24" s="42" t="str">
        <f>IF(TEXT(AF$3,"ddd")="sun","CN",VLOOKUP($A24&amp;AF$3,'Chi tiết'!$A:$M,13,0))</f>
        <v>CN</v>
      </c>
      <c r="AG24" s="42" t="str">
        <f>IF(TEXT(AG$3,"ddd")="sun","CN",VLOOKUP($A24&amp;AG$3,'Chi tiết'!$A:$M,13,0))</f>
        <v>x</v>
      </c>
      <c r="AH24" s="15">
        <f t="shared" si="3"/>
        <v>22</v>
      </c>
      <c r="AI24" s="67">
        <f>SUMIF('Chi tiết'!$B:$B,'Bảng công'!A24,'Chi tiết'!O:O)</f>
        <v>0</v>
      </c>
      <c r="AJ24" s="68">
        <f>COUNTIFS('Chi tiết'!N:N,"&gt;5",'Chi tiết'!B:B,'Bảng công'!A24)</f>
        <v>6</v>
      </c>
      <c r="AK24" s="69"/>
      <c r="AL24" s="69"/>
      <c r="AM24" s="15" cm="1">
        <f t="array" ref="AM24">AL24-SUMPRODUCT((D24:AG24="P")*1+(D24:AG24="1/2P")*0.5)</f>
        <v>0</v>
      </c>
      <c r="AN24" s="15"/>
      <c r="AO24" s="16">
        <f>SUMIF('Chi tiết'!B:B,'Bảng công'!A24,'Chi tiết'!P:P)*1000</f>
        <v>210000</v>
      </c>
    </row>
    <row r="25" spans="1:41" ht="18.75" customHeight="1" x14ac:dyDescent="0.25">
      <c r="A25" s="57" t="s">
        <v>726</v>
      </c>
      <c r="B25" s="12">
        <v>11</v>
      </c>
      <c r="C25" s="13" t="s">
        <v>823</v>
      </c>
      <c r="D25" s="42" t="str">
        <f>IF(TEXT(D$3,"ddd")="sun","CN",VLOOKUP($A25&amp;D$3,'Chi tiết'!$A:$M,15,0))</f>
        <v>CN</v>
      </c>
      <c r="E25" s="42" t="str">
        <f>IF(TEXT(E$3,"ddd")="sun","CN",VLOOKUP($A25&amp;E$3,'Chi tiết'!$A:$M,13,0))</f>
        <v>x</v>
      </c>
      <c r="F25" s="42" t="str">
        <f>IF(TEXT(F$3,"ddd")="sun","CN",VLOOKUP($A25&amp;F$3,'Chi tiết'!$A:$M,13,0))</f>
        <v>x</v>
      </c>
      <c r="G25" s="42" t="str">
        <f>IF(TEXT(G$3,"ddd")="sun","CN",VLOOKUP($A25&amp;G$3,'Chi tiết'!$A:$M,13,0))</f>
        <v>x</v>
      </c>
      <c r="H25" s="42" t="str">
        <f>IF(TEXT(H$3,"ddd")="sun","CN",VLOOKUP($A25&amp;H$3,'Chi tiết'!$A:$M,13,0))</f>
        <v>x</v>
      </c>
      <c r="I25" s="42" t="str">
        <f>IF(TEXT(I$3,"ddd")="sun","CN",VLOOKUP($A25&amp;I$3,'Chi tiết'!$A:$M,13,0))</f>
        <v>x</v>
      </c>
      <c r="J25" s="42" t="str">
        <f>IF(TEXT(J$3,"ddd")="sun","CN",VLOOKUP($A25&amp;J$3,'Chi tiết'!$A:$M,13,0))</f>
        <v>x</v>
      </c>
      <c r="K25" s="42" t="str">
        <f>IF(TEXT(K$3,"ddd")="sun","CN",VLOOKUP($A25&amp;K$3,'Chi tiết'!$A:$M,13,0))</f>
        <v>CN</v>
      </c>
      <c r="L25" s="42" t="str">
        <f>IF(TEXT(L$3,"ddd")="sun","CN",VLOOKUP($A25&amp;L$3,'Chi tiết'!$A:$M,13,0))</f>
        <v>v</v>
      </c>
      <c r="M25" s="42" t="str">
        <f>IF(TEXT(M$3,"ddd")="sun","CN",VLOOKUP($A25&amp;M$3,'Chi tiết'!$A:$M,13,0))</f>
        <v>x</v>
      </c>
      <c r="N25" s="42" t="str">
        <f>IF(TEXT(N$3,"ddd")="sun","CN",VLOOKUP($A25&amp;N$3,'Chi tiết'!$A:$M,13,0))</f>
        <v>x</v>
      </c>
      <c r="O25" s="42" t="str">
        <f>IF(TEXT(O$3,"ddd")="sun","CN",VLOOKUP($A25&amp;O$3,'Chi tiết'!$A:$M,13,0))</f>
        <v>x</v>
      </c>
      <c r="P25" s="42" t="str">
        <f>IF(TEXT(P$3,"ddd")="sun","CN",VLOOKUP($A25&amp;P$3,'Chi tiết'!$A:$M,13,0))</f>
        <v>1/2</v>
      </c>
      <c r="Q25" s="42" t="str">
        <f>IF(TEXT(Q$3,"ddd")="sun","CN",VLOOKUP($A25&amp;Q$3,'Chi tiết'!$A:$M,13,0))</f>
        <v>x</v>
      </c>
      <c r="R25" s="42" t="str">
        <f>IF(TEXT(R$3,"ddd")="sun","CN",VLOOKUP($A25&amp;R$3,'Chi tiết'!$A:$M,13,0))</f>
        <v>CN</v>
      </c>
      <c r="S25" s="42" t="str">
        <f>IF(TEXT(S$3,"ddd")="sun","CN",VLOOKUP($A25&amp;S$3,'Chi tiết'!$A:$M,13,0))</f>
        <v>x</v>
      </c>
      <c r="T25" s="42" t="str">
        <f>IF(TEXT(T$3,"ddd")="sun","CN",VLOOKUP($A25&amp;T$3,'Chi tiết'!$A:$M,13,0))</f>
        <v>x</v>
      </c>
      <c r="U25" s="42" t="str">
        <f>IF(TEXT(U$3,"ddd")="sun","CN",VLOOKUP($A25&amp;U$3,'Chi tiết'!$A:$M,13,0))</f>
        <v>x</v>
      </c>
      <c r="V25" s="42" t="str">
        <f>IF(TEXT(V$3,"ddd")="sun","CN",VLOOKUP($A25&amp;V$3,'Chi tiết'!$A:$M,13,0))</f>
        <v>x</v>
      </c>
      <c r="W25" s="42" t="str">
        <f>IF(TEXT(W$3,"ddd")="sun","CN",VLOOKUP($A25&amp;W$3,'Chi tiết'!$A:$M,13,0))</f>
        <v>x</v>
      </c>
      <c r="X25" s="42" t="str">
        <f>IF(TEXT(X$3,"ddd")="sun","CN",VLOOKUP($A25&amp;X$3,'Chi tiết'!$A:$M,13,0))</f>
        <v>x</v>
      </c>
      <c r="Y25" s="42" t="str">
        <f>IF(TEXT(Y$3,"ddd")="sun","CN",VLOOKUP($A25&amp;Y$3,'Chi tiết'!$A:$M,13,0))</f>
        <v>CN</v>
      </c>
      <c r="Z25" s="42" t="str">
        <f>IF(TEXT(Z$3,"ddd")="sun","CN",VLOOKUP($A25&amp;Z$3,'Chi tiết'!$A:$M,13,0))</f>
        <v>x</v>
      </c>
      <c r="AA25" s="42" t="str">
        <f>IF(TEXT(AA$3,"ddd")="sun","CN",VLOOKUP($A25&amp;AA$3,'Chi tiết'!$A:$M,13,0))</f>
        <v>x</v>
      </c>
      <c r="AB25" s="42" t="str">
        <f>IF(TEXT(AB$3,"ddd")="sun","CN",VLOOKUP($A25&amp;AB$3,'Chi tiết'!$A:$M,13,0))</f>
        <v>x</v>
      </c>
      <c r="AC25" s="42" t="str">
        <f>IF(TEXT(AC$3,"ddd")="sun","CN",VLOOKUP($A25&amp;AC$3,'Chi tiết'!$A:$M,13,0))</f>
        <v>x</v>
      </c>
      <c r="AD25" s="42" t="str">
        <f>IF(TEXT(AD$3,"ddd")="sun","CN",VLOOKUP($A25&amp;AD$3,'Chi tiết'!$A:$M,13,0))</f>
        <v>v</v>
      </c>
      <c r="AE25" s="42" t="str">
        <f>IF(TEXT(AE$3,"ddd")="sun","CN",VLOOKUP($A25&amp;AE$3,'Chi tiết'!$A:$M,13,0))</f>
        <v>x</v>
      </c>
      <c r="AF25" s="42" t="str">
        <f>IF(TEXT(AF$3,"ddd")="sun","CN",VLOOKUP($A25&amp;AF$3,'Chi tiết'!$A:$M,13,0))</f>
        <v>CN</v>
      </c>
      <c r="AG25" s="42" t="str">
        <f>IF(TEXT(AG$3,"ddd")="sun","CN",VLOOKUP($A25&amp;AG$3,'Chi tiết'!$A:$M,13,0))</f>
        <v>v</v>
      </c>
      <c r="AH25" s="15">
        <f t="shared" si="3"/>
        <v>21.5</v>
      </c>
      <c r="AI25" s="67">
        <f>SUMIF('Chi tiết'!$B:$B,'Bảng công'!A25,'Chi tiết'!O:O)</f>
        <v>0</v>
      </c>
      <c r="AJ25" s="68">
        <f>COUNTIFS('Chi tiết'!N:N,"&gt;5",'Chi tiết'!B:B,'Bảng công'!A25)</f>
        <v>15</v>
      </c>
      <c r="AK25" s="71"/>
      <c r="AL25" s="71"/>
      <c r="AM25" s="15" cm="1">
        <f t="array" ref="AM25">AL25-SUMPRODUCT((D25:AG25="P")*1+(D25:AG25="1/2P")*0.5)</f>
        <v>0</v>
      </c>
      <c r="AN25" s="15"/>
      <c r="AO25" s="16">
        <f>SUMIF('Chi tiết'!B:B,'Bảng công'!A25,'Chi tiết'!P:P)*1000</f>
        <v>470000</v>
      </c>
    </row>
    <row r="26" spans="1:41" ht="18.75" customHeight="1" x14ac:dyDescent="0.25">
      <c r="A26" s="57" t="s">
        <v>82</v>
      </c>
      <c r="B26" s="12">
        <v>12</v>
      </c>
      <c r="C26" s="13" t="s">
        <v>858</v>
      </c>
      <c r="D26" s="42" t="str">
        <f>IF(TEXT(D$3,"ddd")="sun","CN",VLOOKUP($A26&amp;D$3,'Chi tiết'!$A:$M,15,0))</f>
        <v>CN</v>
      </c>
      <c r="E26" s="42" t="str">
        <f>IF(TEXT(E$3,"ddd")="sun","CN",VLOOKUP($A26&amp;E$3,'Chi tiết'!$A:$M,13,0))</f>
        <v>x</v>
      </c>
      <c r="F26" s="42" t="str">
        <f>IF(TEXT(F$3,"ddd")="sun","CN",VLOOKUP($A26&amp;F$3,'Chi tiết'!$A:$M,13,0))</f>
        <v>x</v>
      </c>
      <c r="G26" s="42" t="str">
        <f>IF(TEXT(G$3,"ddd")="sun","CN",VLOOKUP($A26&amp;G$3,'Chi tiết'!$A:$M,13,0))</f>
        <v>x</v>
      </c>
      <c r="H26" s="42" t="str">
        <f>IF(TEXT(H$3,"ddd")="sun","CN",VLOOKUP($A26&amp;H$3,'Chi tiết'!$A:$M,13,0))</f>
        <v>x</v>
      </c>
      <c r="I26" s="42" t="str">
        <f>IF(TEXT(I$3,"ddd")="sun","CN",VLOOKUP($A26&amp;I$3,'Chi tiết'!$A:$M,13,0))</f>
        <v>x</v>
      </c>
      <c r="J26" s="42" t="str">
        <f>IF(TEXT(J$3,"ddd")="sun","CN",VLOOKUP($A26&amp;J$3,'Chi tiết'!$A:$M,13,0))</f>
        <v>x</v>
      </c>
      <c r="K26" s="42" t="str">
        <f>IF(TEXT(K$3,"ddd")="sun","CN",VLOOKUP($A26&amp;K$3,'Chi tiết'!$A:$M,13,0))</f>
        <v>CN</v>
      </c>
      <c r="L26" s="42" t="str">
        <f>IF(TEXT(L$3,"ddd")="sun","CN",VLOOKUP($A26&amp;L$3,'Chi tiết'!$A:$M,13,0))</f>
        <v>x</v>
      </c>
      <c r="M26" s="42" t="str">
        <f>IF(TEXT(M$3,"ddd")="sun","CN",VLOOKUP($A26&amp;M$3,'Chi tiết'!$A:$M,13,0))</f>
        <v>x</v>
      </c>
      <c r="N26" s="42" t="str">
        <f>IF(TEXT(N$3,"ddd")="sun","CN",VLOOKUP($A26&amp;N$3,'Chi tiết'!$A:$M,13,0))</f>
        <v>x</v>
      </c>
      <c r="O26" s="42" t="str">
        <f>IF(TEXT(O$3,"ddd")="sun","CN",VLOOKUP($A26&amp;O$3,'Chi tiết'!$A:$M,13,0))</f>
        <v>x</v>
      </c>
      <c r="P26" s="42" t="str">
        <f>IF(TEXT(P$3,"ddd")="sun","CN",VLOOKUP($A26&amp;P$3,'Chi tiết'!$A:$M,13,0))</f>
        <v>x</v>
      </c>
      <c r="Q26" s="42" t="str">
        <f>IF(TEXT(Q$3,"ddd")="sun","CN",VLOOKUP($A26&amp;Q$3,'Chi tiết'!$A:$M,13,0))</f>
        <v>1/2P</v>
      </c>
      <c r="R26" s="42" t="str">
        <f>IF(TEXT(R$3,"ddd")="sun","CN",VLOOKUP($A26&amp;R$3,'Chi tiết'!$A:$M,13,0))</f>
        <v>CN</v>
      </c>
      <c r="S26" s="42" t="str">
        <f>IF(TEXT(S$3,"ddd")="sun","CN",VLOOKUP($A26&amp;S$3,'Chi tiết'!$A:$M,13,0))</f>
        <v>x</v>
      </c>
      <c r="T26" s="42" t="str">
        <f>IF(TEXT(T$3,"ddd")="sun","CN",VLOOKUP($A26&amp;T$3,'Chi tiết'!$A:$M,13,0))</f>
        <v>x</v>
      </c>
      <c r="U26" s="42" t="str">
        <f>IF(TEXT(U$3,"ddd")="sun","CN",VLOOKUP($A26&amp;U$3,'Chi tiết'!$A:$M,13,0))</f>
        <v>x</v>
      </c>
      <c r="V26" s="42" t="str">
        <f>IF(TEXT(V$3,"ddd")="sun","CN",VLOOKUP($A26&amp;V$3,'Chi tiết'!$A:$M,13,0))</f>
        <v>x</v>
      </c>
      <c r="W26" s="42" t="str">
        <f>IF(TEXT(W$3,"ddd")="sun","CN",VLOOKUP($A26&amp;W$3,'Chi tiết'!$A:$M,13,0))</f>
        <v>x</v>
      </c>
      <c r="X26" s="42" t="str">
        <f>IF(TEXT(X$3,"ddd")="sun","CN",VLOOKUP($A26&amp;X$3,'Chi tiết'!$A:$M,13,0))</f>
        <v>x</v>
      </c>
      <c r="Y26" s="42" t="str">
        <f>IF(TEXT(Y$3,"ddd")="sun","CN",VLOOKUP($A26&amp;Y$3,'Chi tiết'!$A:$M,13,0))</f>
        <v>CN</v>
      </c>
      <c r="Z26" s="42" t="str">
        <f>IF(TEXT(Z$3,"ddd")="sun","CN",VLOOKUP($A26&amp;Z$3,'Chi tiết'!$A:$M,13,0))</f>
        <v>x</v>
      </c>
      <c r="AA26" s="42" t="str">
        <f>IF(TEXT(AA$3,"ddd")="sun","CN",VLOOKUP($A26&amp;AA$3,'Chi tiết'!$A:$M,13,0))</f>
        <v>x</v>
      </c>
      <c r="AB26" s="42" t="str">
        <f>IF(TEXT(AB$3,"ddd")="sun","CN",VLOOKUP($A26&amp;AB$3,'Chi tiết'!$A:$M,13,0))</f>
        <v>x</v>
      </c>
      <c r="AC26" s="42" t="str">
        <f>IF(TEXT(AC$3,"ddd")="sun","CN",VLOOKUP($A26&amp;AC$3,'Chi tiết'!$A:$M,13,0))</f>
        <v>x</v>
      </c>
      <c r="AD26" s="42" t="str">
        <f>IF(TEXT(AD$3,"ddd")="sun","CN",VLOOKUP($A26&amp;AD$3,'Chi tiết'!$A:$M,13,0))</f>
        <v>x</v>
      </c>
      <c r="AE26" s="42" t="str">
        <f>IF(TEXT(AE$3,"ddd")="sun","CN",VLOOKUP($A26&amp;AE$3,'Chi tiết'!$A:$M,13,0))</f>
        <v>x</v>
      </c>
      <c r="AF26" s="42" t="str">
        <f>IF(TEXT(AF$3,"ddd")="sun","CN",VLOOKUP($A26&amp;AF$3,'Chi tiết'!$A:$M,13,0))</f>
        <v>CN</v>
      </c>
      <c r="AG26" s="42" t="str">
        <f>IF(TEXT(AG$3,"ddd")="sun","CN",VLOOKUP($A26&amp;AG$3,'Chi tiết'!$A:$M,13,0))</f>
        <v>x</v>
      </c>
      <c r="AH26" s="15">
        <f t="shared" si="3"/>
        <v>25</v>
      </c>
      <c r="AI26" s="67">
        <f>SUMIF('Chi tiết'!$B:$B,'Bảng công'!A26,'Chi tiết'!O:O)</f>
        <v>1217</v>
      </c>
      <c r="AJ26" s="68">
        <f>COUNTIFS('Chi tiết'!N:N,"&gt;5",'Chi tiết'!B:B,'Bảng công'!A26)</f>
        <v>0</v>
      </c>
      <c r="AK26" s="71"/>
      <c r="AL26" s="71">
        <v>10.5</v>
      </c>
      <c r="AM26" s="15" cm="1">
        <f t="array" ref="AM26">AL26-SUMPRODUCT((D26:AG26="P")*1+(D26:AG26="1/2P")*0.5)</f>
        <v>10</v>
      </c>
      <c r="AN26" s="15">
        <v>8</v>
      </c>
      <c r="AO26" s="16">
        <f>SUMIF('Chi tiết'!B:B,'Bảng công'!A26,'Chi tiết'!P:P)*1000</f>
        <v>0</v>
      </c>
    </row>
    <row r="27" spans="1:41" ht="15.75" x14ac:dyDescent="0.25">
      <c r="B27" s="61"/>
      <c r="C27" s="61" t="s">
        <v>824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56"/>
      <c r="AJ27" s="20"/>
      <c r="AK27" s="21"/>
      <c r="AL27" s="21"/>
      <c r="AM27" s="21"/>
      <c r="AN27" s="21"/>
      <c r="AO27" s="21"/>
    </row>
    <row r="28" spans="1:41" ht="18" customHeight="1" x14ac:dyDescent="0.25">
      <c r="A28" s="57" t="s">
        <v>779</v>
      </c>
      <c r="B28" s="12">
        <v>1</v>
      </c>
      <c r="C28" s="23" t="s">
        <v>780</v>
      </c>
      <c r="D28" s="42"/>
      <c r="E28" s="42"/>
      <c r="F28" s="42"/>
      <c r="G28" s="42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15">
        <f t="shared" si="3"/>
        <v>0</v>
      </c>
      <c r="AI28" s="67">
        <f>SUMIF('Chi tiết'!$B:$B,'Bảng công'!A28,'Chi tiết'!O:O)</f>
        <v>0</v>
      </c>
      <c r="AJ28" s="68">
        <f>COUNTIFS('Chi tiết'!N:N,"&gt;5",'Chi tiết'!B:B,'Bảng công'!A28)</f>
        <v>0</v>
      </c>
      <c r="AK28" s="71"/>
      <c r="AL28" s="71"/>
      <c r="AM28" s="15" cm="1">
        <f t="array" ref="AM28">AL28-SUMPRODUCT((D28:AG28="P")*1+(D28:AG28="1/2P")*0.5)</f>
        <v>0</v>
      </c>
      <c r="AN28" s="15"/>
      <c r="AO28" s="16">
        <f>SUMIF('Chi tiết'!B:B,'Bảng công'!A28,'Chi tiết'!P:P)*1000</f>
        <v>0</v>
      </c>
    </row>
    <row r="29" spans="1:41" ht="18" customHeight="1" x14ac:dyDescent="0.25">
      <c r="A29" s="57" t="s">
        <v>167</v>
      </c>
      <c r="B29" s="12">
        <v>2</v>
      </c>
      <c r="C29" s="23" t="s">
        <v>825</v>
      </c>
      <c r="D29" s="42"/>
      <c r="E29" s="14"/>
      <c r="F29" s="14"/>
      <c r="G29" s="42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15">
        <f t="shared" si="3"/>
        <v>0</v>
      </c>
      <c r="AI29" s="67">
        <f>SUMIF('Chi tiết'!$B:$B,'Bảng công'!A29,'Chi tiết'!O:O)</f>
        <v>0</v>
      </c>
      <c r="AJ29" s="68">
        <f>COUNTIFS('Chi tiết'!N:N,"&gt;5",'Chi tiết'!B:B,'Bảng công'!A29)</f>
        <v>0</v>
      </c>
      <c r="AK29" s="71"/>
      <c r="AL29" s="71">
        <v>8</v>
      </c>
      <c r="AM29" s="15" cm="1">
        <f t="array" ref="AM29">AL29-SUMPRODUCT((D29:AG29="P")*1+(D29:AG29="1/2P")*0.5)</f>
        <v>8</v>
      </c>
      <c r="AN29" s="15"/>
      <c r="AO29" s="16">
        <f>SUMIF('Chi tiết'!B:B,'Bảng công'!A29,'Chi tiết'!P:P)*1000</f>
        <v>0</v>
      </c>
    </row>
    <row r="30" spans="1:41" ht="18" customHeight="1" x14ac:dyDescent="0.25">
      <c r="A30" s="57" t="s">
        <v>169</v>
      </c>
      <c r="B30" s="12">
        <v>3</v>
      </c>
      <c r="C30" s="23" t="s">
        <v>170</v>
      </c>
      <c r="D30" s="42" t="str">
        <f>IF(TEXT(D$3,"ddd")="sun","CN",VLOOKUP($A30&amp;D$3,'Chi tiết'!$A:$M,15,0))</f>
        <v>CN</v>
      </c>
      <c r="E30" s="42" t="str">
        <f>IF(TEXT(E$3,"ddd")="sun","CN",VLOOKUP($A30&amp;E$3,'Chi tiết'!$A:$M,13,0))</f>
        <v>x</v>
      </c>
      <c r="F30" s="42" t="str">
        <f>IF(TEXT(F$3,"ddd")="sun","CN",VLOOKUP($A30&amp;F$3,'Chi tiết'!$A:$M,13,0))</f>
        <v>x</v>
      </c>
      <c r="G30" s="42" t="str">
        <f>IF(TEXT(G$3,"ddd")="sun","CN",VLOOKUP($A30&amp;G$3,'Chi tiết'!$A:$M,13,0))</f>
        <v>x</v>
      </c>
      <c r="H30" s="42" t="str">
        <f>IF(TEXT(H$3,"ddd")="sun","CN",VLOOKUP($A30&amp;H$3,'Chi tiết'!$A:$M,13,0))</f>
        <v>x</v>
      </c>
      <c r="I30" s="42" t="str">
        <f>IF(TEXT(I$3,"ddd")="sun","CN",VLOOKUP($A30&amp;I$3,'Chi tiết'!$A:$M,13,0))</f>
        <v>x</v>
      </c>
      <c r="J30" s="42" t="str">
        <f>IF(TEXT(J$3,"ddd")="sun","CN",VLOOKUP($A30&amp;J$3,'Chi tiết'!$A:$M,13,0))</f>
        <v>x</v>
      </c>
      <c r="K30" s="42" t="str">
        <f>IF(TEXT(K$3,"ddd")="sun","CN",VLOOKUP($A30&amp;K$3,'Chi tiết'!$A:$M,13,0))</f>
        <v>CN</v>
      </c>
      <c r="L30" s="42" t="str">
        <f>IF(TEXT(L$3,"ddd")="sun","CN",VLOOKUP($A30&amp;L$3,'Chi tiết'!$A:$M,13,0))</f>
        <v>x</v>
      </c>
      <c r="M30" s="42" t="str">
        <f>IF(TEXT(M$3,"ddd")="sun","CN",VLOOKUP($A30&amp;M$3,'Chi tiết'!$A:$M,13,0))</f>
        <v>x</v>
      </c>
      <c r="N30" s="42" t="str">
        <f>IF(TEXT(N$3,"ddd")="sun","CN",VLOOKUP($A30&amp;N$3,'Chi tiết'!$A:$M,13,0))</f>
        <v>x</v>
      </c>
      <c r="O30" s="42" t="str">
        <f>IF(TEXT(O$3,"ddd")="sun","CN",VLOOKUP($A30&amp;O$3,'Chi tiết'!$A:$M,13,0))</f>
        <v>x</v>
      </c>
      <c r="P30" s="42" t="str">
        <f>IF(TEXT(P$3,"ddd")="sun","CN",VLOOKUP($A30&amp;P$3,'Chi tiết'!$A:$M,13,0))</f>
        <v>x</v>
      </c>
      <c r="Q30" s="42" t="str">
        <f>IF(TEXT(Q$3,"ddd")="sun","CN",VLOOKUP($A30&amp;Q$3,'Chi tiết'!$A:$M,13,0))</f>
        <v>x</v>
      </c>
      <c r="R30" s="42" t="str">
        <f>IF(TEXT(R$3,"ddd")="sun","CN",VLOOKUP($A30&amp;R$3,'Chi tiết'!$A:$M,13,0))</f>
        <v>CN</v>
      </c>
      <c r="S30" s="42" t="str">
        <f>IF(TEXT(S$3,"ddd")="sun","CN",VLOOKUP($A30&amp;S$3,'Chi tiết'!$A:$M,13,0))</f>
        <v>x</v>
      </c>
      <c r="T30" s="42" t="str">
        <f>IF(TEXT(T$3,"ddd")="sun","CN",VLOOKUP($A30&amp;T$3,'Chi tiết'!$A:$M,13,0))</f>
        <v>x</v>
      </c>
      <c r="U30" s="42" t="str">
        <f>IF(TEXT(U$3,"ddd")="sun","CN",VLOOKUP($A30&amp;U$3,'Chi tiết'!$A:$M,13,0))</f>
        <v>x</v>
      </c>
      <c r="V30" s="42" t="str">
        <f>IF(TEXT(V$3,"ddd")="sun","CN",VLOOKUP($A30&amp;V$3,'Chi tiết'!$A:$M,13,0))</f>
        <v>x</v>
      </c>
      <c r="W30" s="42" t="str">
        <f>IF(TEXT(W$3,"ddd")="sun","CN",VLOOKUP($A30&amp;W$3,'Chi tiết'!$A:$M,13,0))</f>
        <v>x</v>
      </c>
      <c r="X30" s="42" t="str">
        <f>IF(TEXT(X$3,"ddd")="sun","CN",VLOOKUP($A30&amp;X$3,'Chi tiết'!$A:$M,13,0))</f>
        <v>x</v>
      </c>
      <c r="Y30" s="42" t="str">
        <f>IF(TEXT(Y$3,"ddd")="sun","CN",VLOOKUP($A30&amp;Y$3,'Chi tiết'!$A:$M,13,0))</f>
        <v>CN</v>
      </c>
      <c r="Z30" s="42" t="str">
        <f>IF(TEXT(Z$3,"ddd")="sun","CN",VLOOKUP($A30&amp;Z$3,'Chi tiết'!$A:$M,13,0))</f>
        <v>x</v>
      </c>
      <c r="AA30" s="42" t="str">
        <f>IF(TEXT(AA$3,"ddd")="sun","CN",VLOOKUP($A30&amp;AA$3,'Chi tiết'!$A:$M,13,0))</f>
        <v>x</v>
      </c>
      <c r="AB30" s="42" t="str">
        <f>IF(TEXT(AB$3,"ddd")="sun","CN",VLOOKUP($A30&amp;AB$3,'Chi tiết'!$A:$M,13,0))</f>
        <v>x</v>
      </c>
      <c r="AC30" s="42" t="str">
        <f>IF(TEXT(AC$3,"ddd")="sun","CN",VLOOKUP($A30&amp;AC$3,'Chi tiết'!$A:$M,13,0))</f>
        <v>x</v>
      </c>
      <c r="AD30" s="42" t="str">
        <f>IF(TEXT(AD$3,"ddd")="sun","CN",VLOOKUP($A30&amp;AD$3,'Chi tiết'!$A:$M,13,0))</f>
        <v>x</v>
      </c>
      <c r="AE30" s="42" t="str">
        <f>IF(TEXT(AE$3,"ddd")="sun","CN",VLOOKUP($A30&amp;AE$3,'Chi tiết'!$A:$M,13,0))</f>
        <v>x</v>
      </c>
      <c r="AF30" s="42" t="str">
        <f>IF(TEXT(AF$3,"ddd")="sun","CN",VLOOKUP($A30&amp;AF$3,'Chi tiết'!$A:$M,13,0))</f>
        <v>CN</v>
      </c>
      <c r="AG30" s="42" t="str">
        <f>IF(TEXT(AG$3,"ddd")="sun","CN",VLOOKUP($A30&amp;AG$3,'Chi tiết'!$A:$M,13,0))</f>
        <v>x</v>
      </c>
      <c r="AH30" s="15">
        <f t="shared" si="3"/>
        <v>25</v>
      </c>
      <c r="AI30" s="67">
        <f>SUMIF('Chi tiết'!$B:$B,'Bảng công'!A30,'Chi tiết'!O:O)</f>
        <v>1510</v>
      </c>
      <c r="AJ30" s="68">
        <f>COUNTIFS('Chi tiết'!N:N,"&gt;5",'Chi tiết'!B:B,'Bảng công'!A30)</f>
        <v>0</v>
      </c>
      <c r="AK30" s="71"/>
      <c r="AL30" s="71">
        <v>11.5</v>
      </c>
      <c r="AM30" s="15" cm="1">
        <f t="array" ref="AM30">AL30-SUMPRODUCT((D30:AG30="P")*1+(D30:AG30="1/2P")*0.5)</f>
        <v>11.5</v>
      </c>
      <c r="AN30" s="15"/>
      <c r="AO30" s="16">
        <f>SUMIF('Chi tiết'!B:B,'Bảng công'!A30,'Chi tiết'!P:P)*1000</f>
        <v>0</v>
      </c>
    </row>
    <row r="31" spans="1:41" ht="18" customHeight="1" x14ac:dyDescent="0.25">
      <c r="A31" s="57" t="s">
        <v>342</v>
      </c>
      <c r="B31" s="12">
        <v>4</v>
      </c>
      <c r="C31" s="23" t="s">
        <v>343</v>
      </c>
      <c r="D31" s="42" t="str">
        <f>IF(TEXT(D$3,"ddd")="sun","CN",VLOOKUP($A31&amp;D$3,'Chi tiết'!$A:$M,15,0))</f>
        <v>CN</v>
      </c>
      <c r="E31" s="42" t="str">
        <f>IF(TEXT(E$3,"ddd")="sun","CN",VLOOKUP($A31&amp;E$3,'Chi tiết'!$A:$M,13,0))</f>
        <v>x</v>
      </c>
      <c r="F31" s="42" t="str">
        <f>IF(TEXT(F$3,"ddd")="sun","CN",VLOOKUP($A31&amp;F$3,'Chi tiết'!$A:$M,13,0))</f>
        <v>x</v>
      </c>
      <c r="G31" s="42" t="str">
        <f>IF(TEXT(G$3,"ddd")="sun","CN",VLOOKUP($A31&amp;G$3,'Chi tiết'!$A:$M,13,0))</f>
        <v>x</v>
      </c>
      <c r="H31" s="42" t="str">
        <f>IF(TEXT(H$3,"ddd")="sun","CN",VLOOKUP($A31&amp;H$3,'Chi tiết'!$A:$M,13,0))</f>
        <v>x</v>
      </c>
      <c r="I31" s="42" t="str">
        <f>IF(TEXT(I$3,"ddd")="sun","CN",VLOOKUP($A31&amp;I$3,'Chi tiết'!$A:$M,13,0))</f>
        <v>x</v>
      </c>
      <c r="J31" s="42" t="str">
        <f>IF(TEXT(J$3,"ddd")="sun","CN",VLOOKUP($A31&amp;J$3,'Chi tiết'!$A:$M,13,0))</f>
        <v>x</v>
      </c>
      <c r="K31" s="42" t="str">
        <f>IF(TEXT(K$3,"ddd")="sun","CN",VLOOKUP($A31&amp;K$3,'Chi tiết'!$A:$M,13,0))</f>
        <v>CN</v>
      </c>
      <c r="L31" s="42" t="str">
        <f>IF(TEXT(L$3,"ddd")="sun","CN",VLOOKUP($A31&amp;L$3,'Chi tiết'!$A:$M,13,0))</f>
        <v>x</v>
      </c>
      <c r="M31" s="42" t="str">
        <f>IF(TEXT(M$3,"ddd")="sun","CN",VLOOKUP($A31&amp;M$3,'Chi tiết'!$A:$M,13,0))</f>
        <v>x</v>
      </c>
      <c r="N31" s="42" t="str">
        <f>IF(TEXT(N$3,"ddd")="sun","CN",VLOOKUP($A31&amp;N$3,'Chi tiết'!$A:$M,13,0))</f>
        <v>x</v>
      </c>
      <c r="O31" s="42" t="str">
        <f>IF(TEXT(O$3,"ddd")="sun","CN",VLOOKUP($A31&amp;O$3,'Chi tiết'!$A:$M,13,0))</f>
        <v>x</v>
      </c>
      <c r="P31" s="42" t="str">
        <f>IF(TEXT(P$3,"ddd")="sun","CN",VLOOKUP($A31&amp;P$3,'Chi tiết'!$A:$M,13,0))</f>
        <v>x</v>
      </c>
      <c r="Q31" s="42" t="str">
        <f>IF(TEXT(Q$3,"ddd")="sun","CN",VLOOKUP($A31&amp;Q$3,'Chi tiết'!$A:$M,13,0))</f>
        <v>x</v>
      </c>
      <c r="R31" s="42" t="str">
        <f>IF(TEXT(R$3,"ddd")="sun","CN",VLOOKUP($A31&amp;R$3,'Chi tiết'!$A:$M,13,0))</f>
        <v>CN</v>
      </c>
      <c r="S31" s="42" t="str">
        <f>IF(TEXT(S$3,"ddd")="sun","CN",VLOOKUP($A31&amp;S$3,'Chi tiết'!$A:$M,13,0))</f>
        <v>x</v>
      </c>
      <c r="T31" s="42" t="str">
        <f>IF(TEXT(T$3,"ddd")="sun","CN",VLOOKUP($A31&amp;T$3,'Chi tiết'!$A:$M,13,0))</f>
        <v>x</v>
      </c>
      <c r="U31" s="42" t="str">
        <f>IF(TEXT(U$3,"ddd")="sun","CN",VLOOKUP($A31&amp;U$3,'Chi tiết'!$A:$M,13,0))</f>
        <v>x</v>
      </c>
      <c r="V31" s="42" t="str">
        <f>IF(TEXT(V$3,"ddd")="sun","CN",VLOOKUP($A31&amp;V$3,'Chi tiết'!$A:$M,13,0))</f>
        <v>x</v>
      </c>
      <c r="W31" s="42" t="str">
        <f>IF(TEXT(W$3,"ddd")="sun","CN",VLOOKUP($A31&amp;W$3,'Chi tiết'!$A:$M,13,0))</f>
        <v>x</v>
      </c>
      <c r="X31" s="42" t="str">
        <f>IF(TEXT(X$3,"ddd")="sun","CN",VLOOKUP($A31&amp;X$3,'Chi tiết'!$A:$M,13,0))</f>
        <v>x</v>
      </c>
      <c r="Y31" s="42" t="str">
        <f>IF(TEXT(Y$3,"ddd")="sun","CN",VLOOKUP($A31&amp;Y$3,'Chi tiết'!$A:$M,13,0))</f>
        <v>CN</v>
      </c>
      <c r="Z31" s="42" t="str">
        <f>IF(TEXT(Z$3,"ddd")="sun","CN",VLOOKUP($A31&amp;Z$3,'Chi tiết'!$A:$M,13,0))</f>
        <v>x</v>
      </c>
      <c r="AA31" s="42" t="str">
        <f>IF(TEXT(AA$3,"ddd")="sun","CN",VLOOKUP($A31&amp;AA$3,'Chi tiết'!$A:$M,13,0))</f>
        <v>x</v>
      </c>
      <c r="AB31" s="42" t="str">
        <f>IF(TEXT(AB$3,"ddd")="sun","CN",VLOOKUP($A31&amp;AB$3,'Chi tiết'!$A:$M,13,0))</f>
        <v>x</v>
      </c>
      <c r="AC31" s="42" t="str">
        <f>IF(TEXT(AC$3,"ddd")="sun","CN",VLOOKUP($A31&amp;AC$3,'Chi tiết'!$A:$M,13,0))</f>
        <v>x</v>
      </c>
      <c r="AD31" s="42" t="str">
        <f>IF(TEXT(AD$3,"ddd")="sun","CN",VLOOKUP($A31&amp;AD$3,'Chi tiết'!$A:$M,13,0))</f>
        <v>x</v>
      </c>
      <c r="AE31" s="42" t="str">
        <f>IF(TEXT(AE$3,"ddd")="sun","CN",VLOOKUP($A31&amp;AE$3,'Chi tiết'!$A:$M,13,0))</f>
        <v>x</v>
      </c>
      <c r="AF31" s="42" t="str">
        <f>IF(TEXT(AF$3,"ddd")="sun","CN",VLOOKUP($A31&amp;AF$3,'Chi tiết'!$A:$M,13,0))</f>
        <v>CN</v>
      </c>
      <c r="AG31" s="42" t="str">
        <f>IF(TEXT(AG$3,"ddd")="sun","CN",VLOOKUP($A31&amp;AG$3,'Chi tiết'!$A:$M,13,0))</f>
        <v>x</v>
      </c>
      <c r="AH31" s="15">
        <f t="shared" si="3"/>
        <v>25</v>
      </c>
      <c r="AI31" s="67">
        <f>SUMIF('Chi tiết'!$B:$B,'Bảng công'!A31,'Chi tiết'!O:O)</f>
        <v>1867</v>
      </c>
      <c r="AJ31" s="68">
        <f>COUNTIFS('Chi tiết'!N:N,"&gt;5",'Chi tiết'!B:B,'Bảng công'!A31)</f>
        <v>0</v>
      </c>
      <c r="AK31" s="93" t="s">
        <v>885</v>
      </c>
      <c r="AL31" s="71">
        <v>10</v>
      </c>
      <c r="AM31" s="15" cm="1">
        <f t="array" ref="AM31">AL31-SUMPRODUCT((D31:AG31="P")*1+(D31:AG31="1/2P")*0.5)</f>
        <v>10</v>
      </c>
      <c r="AN31" s="15"/>
      <c r="AO31" s="16">
        <f>SUMIF('Chi tiết'!B:B,'Bảng công'!A31,'Chi tiết'!P:P)*1000</f>
        <v>0</v>
      </c>
    </row>
    <row r="32" spans="1:41" ht="18" customHeight="1" x14ac:dyDescent="0.25">
      <c r="A32" s="57" t="s">
        <v>117</v>
      </c>
      <c r="B32" s="12">
        <v>5</v>
      </c>
      <c r="C32" s="13" t="s">
        <v>826</v>
      </c>
      <c r="D32" s="42" t="str">
        <f>IF(TEXT(D$3,"ddd")="sun","CN",VLOOKUP($A32&amp;D$3,'Chi tiết'!$A:$M,15,0))</f>
        <v>CN</v>
      </c>
      <c r="E32" s="42" t="str">
        <f>IF(TEXT(E$3,"ddd")="sun","CN",VLOOKUP($A32&amp;E$3,'Chi tiết'!$A:$M,13,0))</f>
        <v>x</v>
      </c>
      <c r="F32" s="42" t="str">
        <f>IF(TEXT(F$3,"ddd")="sun","CN",VLOOKUP($A32&amp;F$3,'Chi tiết'!$A:$M,13,0))</f>
        <v>x</v>
      </c>
      <c r="G32" s="42" t="str">
        <f>IF(TEXT(G$3,"ddd")="sun","CN",VLOOKUP($A32&amp;G$3,'Chi tiết'!$A:$M,13,0))</f>
        <v>x</v>
      </c>
      <c r="H32" s="42" t="str">
        <f>IF(TEXT(H$3,"ddd")="sun","CN",VLOOKUP($A32&amp;H$3,'Chi tiết'!$A:$M,13,0))</f>
        <v>x</v>
      </c>
      <c r="I32" s="42" t="str">
        <f>IF(TEXT(I$3,"ddd")="sun","CN",VLOOKUP($A32&amp;I$3,'Chi tiết'!$A:$M,13,0))</f>
        <v>x</v>
      </c>
      <c r="J32" s="42" t="str">
        <f>IF(TEXT(J$3,"ddd")="sun","CN",VLOOKUP($A32&amp;J$3,'Chi tiết'!$A:$M,13,0))</f>
        <v>x</v>
      </c>
      <c r="K32" s="42" t="str">
        <f>IF(TEXT(K$3,"ddd")="sun","CN",VLOOKUP($A32&amp;K$3,'Chi tiết'!$A:$M,13,0))</f>
        <v>CN</v>
      </c>
      <c r="L32" s="42" t="str">
        <f>IF(TEXT(L$3,"ddd")="sun","CN",VLOOKUP($A32&amp;L$3,'Chi tiết'!$A:$M,13,0))</f>
        <v>x</v>
      </c>
      <c r="M32" s="42" t="str">
        <f>IF(TEXT(M$3,"ddd")="sun","CN",VLOOKUP($A32&amp;M$3,'Chi tiết'!$A:$M,13,0))</f>
        <v>x</v>
      </c>
      <c r="N32" s="42" t="str">
        <f>IF(TEXT(N$3,"ddd")="sun","CN",VLOOKUP($A32&amp;N$3,'Chi tiết'!$A:$M,13,0))</f>
        <v>x</v>
      </c>
      <c r="O32" s="42" t="str">
        <f>IF(TEXT(O$3,"ddd")="sun","CN",VLOOKUP($A32&amp;O$3,'Chi tiết'!$A:$M,13,0))</f>
        <v>x</v>
      </c>
      <c r="P32" s="42" t="str">
        <f>IF(TEXT(P$3,"ddd")="sun","CN",VLOOKUP($A32&amp;P$3,'Chi tiết'!$A:$M,13,0))</f>
        <v>x</v>
      </c>
      <c r="Q32" s="42" t="str">
        <f>IF(TEXT(Q$3,"ddd")="sun","CN",VLOOKUP($A32&amp;Q$3,'Chi tiết'!$A:$M,13,0))</f>
        <v>x</v>
      </c>
      <c r="R32" s="42" t="str">
        <f>IF(TEXT(R$3,"ddd")="sun","CN",VLOOKUP($A32&amp;R$3,'Chi tiết'!$A:$M,13,0))</f>
        <v>CN</v>
      </c>
      <c r="S32" s="42" t="str">
        <f>IF(TEXT(S$3,"ddd")="sun","CN",VLOOKUP($A32&amp;S$3,'Chi tiết'!$A:$M,13,0))</f>
        <v>x</v>
      </c>
      <c r="T32" s="42" t="str">
        <f>IF(TEXT(T$3,"ddd")="sun","CN",VLOOKUP($A32&amp;T$3,'Chi tiết'!$A:$M,13,0))</f>
        <v>x</v>
      </c>
      <c r="U32" s="42" t="str">
        <f>IF(TEXT(U$3,"ddd")="sun","CN",VLOOKUP($A32&amp;U$3,'Chi tiết'!$A:$M,13,0))</f>
        <v>x</v>
      </c>
      <c r="V32" s="42" t="str">
        <f>IF(TEXT(V$3,"ddd")="sun","CN",VLOOKUP($A32&amp;V$3,'Chi tiết'!$A:$M,13,0))</f>
        <v>x</v>
      </c>
      <c r="W32" s="42" t="str">
        <f>IF(TEXT(W$3,"ddd")="sun","CN",VLOOKUP($A32&amp;W$3,'Chi tiết'!$A:$M,13,0))</f>
        <v>x</v>
      </c>
      <c r="X32" s="42" t="str">
        <f>IF(TEXT(X$3,"ddd")="sun","CN",VLOOKUP($A32&amp;X$3,'Chi tiết'!$A:$M,13,0))</f>
        <v>P</v>
      </c>
      <c r="Y32" s="42" t="str">
        <f>IF(TEXT(Y$3,"ddd")="sun","CN",VLOOKUP($A32&amp;Y$3,'Chi tiết'!$A:$M,13,0))</f>
        <v>CN</v>
      </c>
      <c r="Z32" s="42" t="str">
        <f>IF(TEXT(Z$3,"ddd")="sun","CN",VLOOKUP($A32&amp;Z$3,'Chi tiết'!$A:$M,13,0))</f>
        <v>x</v>
      </c>
      <c r="AA32" s="42" t="str">
        <f>IF(TEXT(AA$3,"ddd")="sun","CN",VLOOKUP($A32&amp;AA$3,'Chi tiết'!$A:$M,13,0))</f>
        <v>x</v>
      </c>
      <c r="AB32" s="42" t="str">
        <f>IF(TEXT(AB$3,"ddd")="sun","CN",VLOOKUP($A32&amp;AB$3,'Chi tiết'!$A:$M,13,0))</f>
        <v>x</v>
      </c>
      <c r="AC32" s="42" t="str">
        <f>IF(TEXT(AC$3,"ddd")="sun","CN",VLOOKUP($A32&amp;AC$3,'Chi tiết'!$A:$M,13,0))</f>
        <v>x</v>
      </c>
      <c r="AD32" s="42" t="str">
        <f>IF(TEXT(AD$3,"ddd")="sun","CN",VLOOKUP($A32&amp;AD$3,'Chi tiết'!$A:$M,13,0))</f>
        <v>x</v>
      </c>
      <c r="AE32" s="42" t="str">
        <f>IF(TEXT(AE$3,"ddd")="sun","CN",VLOOKUP($A32&amp;AE$3,'Chi tiết'!$A:$M,13,0))</f>
        <v>x</v>
      </c>
      <c r="AF32" s="42" t="str">
        <f>IF(TEXT(AF$3,"ddd")="sun","CN",VLOOKUP($A32&amp;AF$3,'Chi tiết'!$A:$M,13,0))</f>
        <v>CN</v>
      </c>
      <c r="AG32" s="42" t="str">
        <f>IF(TEXT(AG$3,"ddd")="sun","CN",VLOOKUP($A32&amp;AG$3,'Chi tiết'!$A:$M,13,0))</f>
        <v>x</v>
      </c>
      <c r="AH32" s="15">
        <f t="shared" si="3"/>
        <v>25</v>
      </c>
      <c r="AI32" s="67">
        <f>SUMIF('Chi tiết'!$B:$B,'Bảng công'!A32,'Chi tiết'!O:O)</f>
        <v>1355</v>
      </c>
      <c r="AJ32" s="68">
        <f>COUNTIFS('Chi tiết'!N:N,"&gt;5",'Chi tiết'!B:B,'Bảng công'!A32)</f>
        <v>0</v>
      </c>
      <c r="AK32" s="70"/>
      <c r="AL32" s="70">
        <v>12</v>
      </c>
      <c r="AM32" s="15" cm="1">
        <f t="array" ref="AM32">AL32-SUMPRODUCT((D32:AG32="P")*1+(D32:AG32="1/2P")*0.5)</f>
        <v>11</v>
      </c>
      <c r="AN32" s="15"/>
      <c r="AO32" s="16">
        <f>SUMIF('Chi tiết'!B:B,'Bảng công'!A32,'Chi tiết'!P:P)*1000</f>
        <v>0</v>
      </c>
    </row>
    <row r="33" spans="1:41" ht="18.75" customHeight="1" x14ac:dyDescent="0.25">
      <c r="A33" s="57" t="s">
        <v>748</v>
      </c>
      <c r="B33" s="12">
        <v>6</v>
      </c>
      <c r="C33" s="13" t="s">
        <v>881</v>
      </c>
      <c r="D33" s="42" t="str">
        <f>IF(TEXT(D$3,"ddd")="sun","CN",VLOOKUP($A33&amp;D$3,'Chi tiết'!$A:$M,15,0))</f>
        <v>CN</v>
      </c>
      <c r="E33" s="42" t="str">
        <f>IF(TEXT(E$3,"ddd")="sun","CN",VLOOKUP($A33&amp;E$3,'Chi tiết'!$A:$M,13,0))</f>
        <v>v</v>
      </c>
      <c r="F33" s="42" t="str">
        <f>IF(TEXT(F$3,"ddd")="sun","CN",VLOOKUP($A33&amp;F$3,'Chi tiết'!$A:$M,13,0))</f>
        <v>v</v>
      </c>
      <c r="G33" s="42" t="str">
        <f>IF(TEXT(G$3,"ddd")="sun","CN",VLOOKUP($A33&amp;G$3,'Chi tiết'!$A:$M,13,0))</f>
        <v>x</v>
      </c>
      <c r="H33" s="42" t="str">
        <f>IF(TEXT(H$3,"ddd")="sun","CN",VLOOKUP($A33&amp;H$3,'Chi tiết'!$A:$M,13,0))</f>
        <v>x</v>
      </c>
      <c r="I33" s="42" t="str">
        <f>IF(TEXT(I$3,"ddd")="sun","CN",VLOOKUP($A33&amp;I$3,'Chi tiết'!$A:$M,13,0))</f>
        <v>x</v>
      </c>
      <c r="J33" s="42" t="str">
        <f>IF(TEXT(J$3,"ddd")="sun","CN",VLOOKUP($A33&amp;J$3,'Chi tiết'!$A:$M,13,0))</f>
        <v>x</v>
      </c>
      <c r="K33" s="42" t="str">
        <f>IF(TEXT(K$3,"ddd")="sun","CN",VLOOKUP($A33&amp;K$3,'Chi tiết'!$A:$M,13,0))</f>
        <v>CN</v>
      </c>
      <c r="L33" s="42" t="str">
        <f>IF(TEXT(L$3,"ddd")="sun","CN",VLOOKUP($A33&amp;L$3,'Chi tiết'!$A:$M,13,0))</f>
        <v>x</v>
      </c>
      <c r="M33" s="42" t="str">
        <f>IF(TEXT(M$3,"ddd")="sun","CN",VLOOKUP($A33&amp;M$3,'Chi tiết'!$A:$M,13,0))</f>
        <v>x</v>
      </c>
      <c r="N33" s="42" t="str">
        <f>IF(TEXT(N$3,"ddd")="sun","CN",VLOOKUP($A33&amp;N$3,'Chi tiết'!$A:$M,13,0))</f>
        <v>x</v>
      </c>
      <c r="O33" s="42" t="str">
        <f>IF(TEXT(O$3,"ddd")="sun","CN",VLOOKUP($A33&amp;O$3,'Chi tiết'!$A:$M,13,0))</f>
        <v>x</v>
      </c>
      <c r="P33" s="42" t="str">
        <f>IF(TEXT(P$3,"ddd")="sun","CN",VLOOKUP($A33&amp;P$3,'Chi tiết'!$A:$M,13,0))</f>
        <v>x</v>
      </c>
      <c r="Q33" s="42" t="str">
        <f>IF(TEXT(Q$3,"ddd")="sun","CN",VLOOKUP($A33&amp;Q$3,'Chi tiết'!$A:$M,13,0))</f>
        <v>x</v>
      </c>
      <c r="R33" s="42" t="str">
        <f>IF(TEXT(R$3,"ddd")="sun","CN",VLOOKUP($A33&amp;R$3,'Chi tiết'!$A:$M,13,0))</f>
        <v>CN</v>
      </c>
      <c r="S33" s="42" t="str">
        <f>IF(TEXT(S$3,"ddd")="sun","CN",VLOOKUP($A33&amp;S$3,'Chi tiết'!$A:$M,13,0))</f>
        <v>x</v>
      </c>
      <c r="T33" s="42" t="str">
        <f>IF(TEXT(T$3,"ddd")="sun","CN",VLOOKUP($A33&amp;T$3,'Chi tiết'!$A:$M,13,0))</f>
        <v>x</v>
      </c>
      <c r="U33" s="42" t="str">
        <f>IF(TEXT(U$3,"ddd")="sun","CN",VLOOKUP($A33&amp;U$3,'Chi tiết'!$A:$M,13,0))</f>
        <v>x</v>
      </c>
      <c r="V33" s="42" t="str">
        <f>IF(TEXT(V$3,"ddd")="sun","CN",VLOOKUP($A33&amp;V$3,'Chi tiết'!$A:$M,13,0))</f>
        <v>x</v>
      </c>
      <c r="W33" s="42" t="str">
        <f>IF(TEXT(W$3,"ddd")="sun","CN",VLOOKUP($A33&amp;W$3,'Chi tiết'!$A:$M,13,0))</f>
        <v>x</v>
      </c>
      <c r="X33" s="42" t="str">
        <f>IF(TEXT(X$3,"ddd")="sun","CN",VLOOKUP($A33&amp;X$3,'Chi tiết'!$A:$M,13,0))</f>
        <v>x</v>
      </c>
      <c r="Y33" s="42" t="str">
        <f>IF(TEXT(Y$3,"ddd")="sun","CN",VLOOKUP($A33&amp;Y$3,'Chi tiết'!$A:$M,13,0))</f>
        <v>CN</v>
      </c>
      <c r="Z33" s="42" t="str">
        <f>IF(TEXT(Z$3,"ddd")="sun","CN",VLOOKUP($A33&amp;Z$3,'Chi tiết'!$A:$M,13,0))</f>
        <v>x</v>
      </c>
      <c r="AA33" s="42" t="str">
        <f>IF(TEXT(AA$3,"ddd")="sun","CN",VLOOKUP($A33&amp;AA$3,'Chi tiết'!$A:$M,13,0))</f>
        <v>x</v>
      </c>
      <c r="AB33" s="42" t="str">
        <f>IF(TEXT(AB$3,"ddd")="sun","CN",VLOOKUP($A33&amp;AB$3,'Chi tiết'!$A:$M,13,0))</f>
        <v>x</v>
      </c>
      <c r="AC33" s="42" t="str">
        <f>IF(TEXT(AC$3,"ddd")="sun","CN",VLOOKUP($A33&amp;AC$3,'Chi tiết'!$A:$M,13,0))</f>
        <v>x</v>
      </c>
      <c r="AD33" s="42" t="str">
        <f>IF(TEXT(AD$3,"ddd")="sun","CN",VLOOKUP($A33&amp;AD$3,'Chi tiết'!$A:$M,13,0))</f>
        <v>x</v>
      </c>
      <c r="AE33" s="42" t="str">
        <f>IF(TEXT(AE$3,"ddd")="sun","CN",VLOOKUP($A33&amp;AE$3,'Chi tiết'!$A:$M,13,0))</f>
        <v>x</v>
      </c>
      <c r="AF33" s="42" t="str">
        <f>IF(TEXT(AF$3,"ddd")="sun","CN",VLOOKUP($A33&amp;AF$3,'Chi tiết'!$A:$M,13,0))</f>
        <v>CN</v>
      </c>
      <c r="AG33" s="42" t="str">
        <f>IF(TEXT(AG$3,"ddd")="sun","CN",VLOOKUP($A33&amp;AG$3,'Chi tiết'!$A:$M,13,0))</f>
        <v>x</v>
      </c>
      <c r="AH33" s="15">
        <f t="shared" si="3"/>
        <v>23</v>
      </c>
      <c r="AI33" s="67">
        <f>SUMIF('Chi tiết'!$B:$B,'Bảng công'!A33,'Chi tiết'!O:O)</f>
        <v>1524</v>
      </c>
      <c r="AJ33" s="68">
        <f>COUNTIFS('Chi tiết'!N:N,"&gt;5",'Chi tiết'!B:B,'Bảng công'!A33)</f>
        <v>0</v>
      </c>
      <c r="AK33" s="71"/>
      <c r="AL33" s="71"/>
      <c r="AM33" s="15" cm="1">
        <f t="array" ref="AM33">AL33-SUMPRODUCT((D33:AG33="P")*1+(D33:AG33="1/2P")*0.5)</f>
        <v>0</v>
      </c>
      <c r="AN33" s="15"/>
      <c r="AO33" s="16">
        <f>SUMIF('Chi tiết'!B:B,'Bảng công'!A33,'Chi tiết'!P:P)*1000</f>
        <v>50000</v>
      </c>
    </row>
    <row r="34" spans="1:41" ht="18.75" customHeight="1" x14ac:dyDescent="0.25">
      <c r="A34" s="57" t="s">
        <v>781</v>
      </c>
      <c r="B34" s="12">
        <v>7</v>
      </c>
      <c r="C34" s="13" t="s">
        <v>782</v>
      </c>
      <c r="D34" s="42" t="str">
        <f>IF(TEXT(D$3,"ddd")="sun","CN",VLOOKUP($A34&amp;D$3,'Chi tiết'!$A:$M,15,0))</f>
        <v>CN</v>
      </c>
      <c r="E34" s="42" t="str">
        <f>IF(TEXT(E$3,"ddd")="sun","CN",VLOOKUP($A34&amp;E$3,'Chi tiết'!$A:$M,13,0))</f>
        <v>v</v>
      </c>
      <c r="F34" s="42" t="str">
        <f>IF(TEXT(F$3,"ddd")="sun","CN",VLOOKUP($A34&amp;F$3,'Chi tiết'!$A:$M,13,0))</f>
        <v>v</v>
      </c>
      <c r="G34" s="42" t="str">
        <f>IF(TEXT(G$3,"ddd")="sun","CN",VLOOKUP($A34&amp;G$3,'Chi tiết'!$A:$M,13,0))</f>
        <v>v</v>
      </c>
      <c r="H34" s="42" t="str">
        <f>IF(TEXT(H$3,"ddd")="sun","CN",VLOOKUP($A34&amp;H$3,'Chi tiết'!$A:$M,13,0))</f>
        <v>v</v>
      </c>
      <c r="I34" s="42" t="str">
        <f>IF(TEXT(I$3,"ddd")="sun","CN",VLOOKUP($A34&amp;I$3,'Chi tiết'!$A:$M,13,0))</f>
        <v>v</v>
      </c>
      <c r="J34" s="42" t="str">
        <f>IF(TEXT(J$3,"ddd")="sun","CN",VLOOKUP($A34&amp;J$3,'Chi tiết'!$A:$M,13,0))</f>
        <v>v</v>
      </c>
      <c r="K34" s="42" t="str">
        <f>IF(TEXT(K$3,"ddd")="sun","CN",VLOOKUP($A34&amp;K$3,'Chi tiết'!$A:$M,13,0))</f>
        <v>CN</v>
      </c>
      <c r="L34" s="42" t="str">
        <f>IF(TEXT(L$3,"ddd")="sun","CN",VLOOKUP($A34&amp;L$3,'Chi tiết'!$A:$M,13,0))</f>
        <v>v</v>
      </c>
      <c r="M34" s="42" t="str">
        <f>IF(TEXT(M$3,"ddd")="sun","CN",VLOOKUP($A34&amp;M$3,'Chi tiết'!$A:$M,13,0))</f>
        <v>v</v>
      </c>
      <c r="N34" s="42" t="str">
        <f>IF(TEXT(N$3,"ddd")="sun","CN",VLOOKUP($A34&amp;N$3,'Chi tiết'!$A:$M,13,0))</f>
        <v>v</v>
      </c>
      <c r="O34" s="42" t="str">
        <f>IF(TEXT(O$3,"ddd")="sun","CN",VLOOKUP($A34&amp;O$3,'Chi tiết'!$A:$M,13,0))</f>
        <v>v</v>
      </c>
      <c r="P34" s="42" t="str">
        <f>IF(TEXT(P$3,"ddd")="sun","CN",VLOOKUP($A34&amp;P$3,'Chi tiết'!$A:$M,13,0))</f>
        <v>v</v>
      </c>
      <c r="Q34" s="42" t="str">
        <f>IF(TEXT(Q$3,"ddd")="sun","CN",VLOOKUP($A34&amp;Q$3,'Chi tiết'!$A:$M,13,0))</f>
        <v>v</v>
      </c>
      <c r="R34" s="42" t="str">
        <f>IF(TEXT(R$3,"ddd")="sun","CN",VLOOKUP($A34&amp;R$3,'Chi tiết'!$A:$M,13,0))</f>
        <v>CN</v>
      </c>
      <c r="S34" s="42" t="str">
        <f>IF(TEXT(S$3,"ddd")="sun","CN",VLOOKUP($A34&amp;S$3,'Chi tiết'!$A:$M,13,0))</f>
        <v>v</v>
      </c>
      <c r="T34" s="42" t="str">
        <f>IF(TEXT(T$3,"ddd")="sun","CN",VLOOKUP($A34&amp;T$3,'Chi tiết'!$A:$M,13,0))</f>
        <v>v</v>
      </c>
      <c r="U34" s="42" t="str">
        <f>IF(TEXT(U$3,"ddd")="sun","CN",VLOOKUP($A34&amp;U$3,'Chi tiết'!$A:$M,13,0))</f>
        <v>v</v>
      </c>
      <c r="V34" s="42" t="str">
        <f>IF(TEXT(V$3,"ddd")="sun","CN",VLOOKUP($A34&amp;V$3,'Chi tiết'!$A:$M,13,0))</f>
        <v>v</v>
      </c>
      <c r="W34" s="42" t="str">
        <f>IF(TEXT(W$3,"ddd")="sun","CN",VLOOKUP($A34&amp;W$3,'Chi tiết'!$A:$M,13,0))</f>
        <v>v</v>
      </c>
      <c r="X34" s="42" t="str">
        <f>IF(TEXT(X$3,"ddd")="sun","CN",VLOOKUP($A34&amp;X$3,'Chi tiết'!$A:$M,13,0))</f>
        <v>v</v>
      </c>
      <c r="Y34" s="42" t="str">
        <f>IF(TEXT(Y$3,"ddd")="sun","CN",VLOOKUP($A34&amp;Y$3,'Chi tiết'!$A:$M,13,0))</f>
        <v>CN</v>
      </c>
      <c r="Z34" s="42" t="str">
        <f>IF(TEXT(Z$3,"ddd")="sun","CN",VLOOKUP($A34&amp;Z$3,'Chi tiết'!$A:$M,13,0))</f>
        <v>x</v>
      </c>
      <c r="AA34" s="42" t="str">
        <f>IF(TEXT(AA$3,"ddd")="sun","CN",VLOOKUP($A34&amp;AA$3,'Chi tiết'!$A:$M,13,0))</f>
        <v>x</v>
      </c>
      <c r="AB34" s="42" t="str">
        <f>IF(TEXT(AB$3,"ddd")="sun","CN",VLOOKUP($A34&amp;AB$3,'Chi tiết'!$A:$M,13,0))</f>
        <v>x</v>
      </c>
      <c r="AC34" s="42" t="str">
        <f>IF(TEXT(AC$3,"ddd")="sun","CN",VLOOKUP($A34&amp;AC$3,'Chi tiết'!$A:$M,13,0))</f>
        <v>1/2</v>
      </c>
      <c r="AD34" s="42" t="str">
        <f>IF(TEXT(AD$3,"ddd")="sun","CN",VLOOKUP($A34&amp;AD$3,'Chi tiết'!$A:$M,13,0))</f>
        <v>x</v>
      </c>
      <c r="AE34" s="42" t="str">
        <f>IF(TEXT(AE$3,"ddd")="sun","CN",VLOOKUP($A34&amp;AE$3,'Chi tiết'!$A:$M,13,0))</f>
        <v>x</v>
      </c>
      <c r="AF34" s="42" t="str">
        <f>IF(TEXT(AF$3,"ddd")="sun","CN",VLOOKUP($A34&amp;AF$3,'Chi tiết'!$A:$M,13,0))</f>
        <v>CN</v>
      </c>
      <c r="AG34" s="42" t="str">
        <f>IF(TEXT(AG$3,"ddd")="sun","CN",VLOOKUP($A34&amp;AG$3,'Chi tiết'!$A:$M,13,0))</f>
        <v>x</v>
      </c>
      <c r="AH34" s="15">
        <f t="shared" si="3"/>
        <v>6.5</v>
      </c>
      <c r="AI34" s="67">
        <f>SUMIF('Chi tiết'!$B:$B,'Bảng công'!A34,'Chi tiết'!O:O)</f>
        <v>222</v>
      </c>
      <c r="AJ34" s="68">
        <f>COUNTIFS('Chi tiết'!N:N,"&gt;5",'Chi tiết'!B:B,'Bảng công'!A34)</f>
        <v>0</v>
      </c>
      <c r="AK34" s="71"/>
      <c r="AL34" s="71"/>
      <c r="AM34" s="15" cm="1">
        <f t="array" ref="AM34">AL34-SUMPRODUCT((D34:AG34="P")*1+(D34:AG34="1/2P")*0.5)</f>
        <v>0</v>
      </c>
      <c r="AN34" s="15"/>
      <c r="AO34" s="16">
        <f>SUMIF('Chi tiết'!B:B,'Bảng công'!A34,'Chi tiết'!P:P)*1000</f>
        <v>0</v>
      </c>
    </row>
    <row r="35" spans="1:41" ht="15.75" x14ac:dyDescent="0.25">
      <c r="B35" s="61"/>
      <c r="C35" s="61" t="s">
        <v>828</v>
      </c>
      <c r="D35" s="19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1"/>
      <c r="AL35" s="21"/>
      <c r="AM35" s="21"/>
      <c r="AN35" s="21"/>
      <c r="AO35" s="22"/>
    </row>
    <row r="36" spans="1:41" ht="18" customHeight="1" x14ac:dyDescent="0.25">
      <c r="B36" s="47">
        <v>1</v>
      </c>
      <c r="C36" s="48" t="s">
        <v>829</v>
      </c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9"/>
      <c r="AI36" s="68"/>
      <c r="AJ36" s="68"/>
      <c r="AK36" s="71"/>
      <c r="AL36" s="71"/>
      <c r="AM36" s="49"/>
      <c r="AN36" s="49"/>
      <c r="AO36" s="50"/>
    </row>
    <row r="37" spans="1:41" ht="15.75" x14ac:dyDescent="0.25">
      <c r="B37" s="24"/>
      <c r="C37" s="24"/>
      <c r="D37" s="25"/>
      <c r="E37" s="26"/>
      <c r="F37" s="24"/>
      <c r="G37" s="24"/>
      <c r="H37" s="24"/>
      <c r="I37" s="24"/>
      <c r="J37" s="27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</row>
    <row r="38" spans="1:41" ht="15.75" x14ac:dyDescent="0.25">
      <c r="B38" s="24"/>
      <c r="C38" s="24"/>
      <c r="D38" s="25" t="s">
        <v>831</v>
      </c>
      <c r="E38" s="26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</row>
    <row r="39" spans="1:41" ht="15.75" x14ac:dyDescent="0.25">
      <c r="B39" s="24"/>
      <c r="C39" s="24"/>
      <c r="D39" s="25" t="s">
        <v>830</v>
      </c>
      <c r="E39" s="26" t="s">
        <v>832</v>
      </c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</row>
    <row r="40" spans="1:41" ht="15.75" x14ac:dyDescent="0.25">
      <c r="B40" s="24"/>
      <c r="C40" s="24"/>
      <c r="D40" s="25" t="s">
        <v>833</v>
      </c>
      <c r="E40" s="26" t="s">
        <v>834</v>
      </c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</row>
    <row r="41" spans="1:41" ht="15.75" x14ac:dyDescent="0.25">
      <c r="B41" s="24"/>
      <c r="C41" s="24"/>
      <c r="D41" s="28" t="s">
        <v>810</v>
      </c>
      <c r="E41" s="26" t="s">
        <v>835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</row>
    <row r="42" spans="1:41" ht="15.75" x14ac:dyDescent="0.25">
      <c r="B42" s="24"/>
      <c r="C42" s="24"/>
      <c r="D42" s="29" t="s">
        <v>809</v>
      </c>
      <c r="E42" s="26" t="s">
        <v>836</v>
      </c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57"/>
      <c r="Z42" s="72"/>
      <c r="AA42" s="72"/>
      <c r="AB42" s="72"/>
      <c r="AC42" s="72"/>
      <c r="AD42" s="72"/>
      <c r="AE42" s="72"/>
      <c r="AF42" s="72"/>
      <c r="AG42" s="72"/>
      <c r="AH42" s="24"/>
    </row>
    <row r="43" spans="1:41" ht="15.75" x14ac:dyDescent="0.25">
      <c r="B43" s="24"/>
      <c r="C43" s="24"/>
      <c r="D43" s="30" t="s">
        <v>807</v>
      </c>
      <c r="E43" s="26" t="s">
        <v>837</v>
      </c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57"/>
      <c r="Z43" s="72"/>
      <c r="AA43" s="72"/>
      <c r="AB43" s="72"/>
      <c r="AC43" s="72"/>
      <c r="AD43" s="72"/>
      <c r="AE43" s="72"/>
      <c r="AF43" s="72"/>
      <c r="AG43" s="72"/>
      <c r="AH43" s="24"/>
    </row>
    <row r="44" spans="1:41" ht="15.75" x14ac:dyDescent="0.25">
      <c r="B44" s="24"/>
      <c r="C44" s="24"/>
      <c r="D44" s="25" t="s">
        <v>838</v>
      </c>
      <c r="E44" s="26" t="s">
        <v>839</v>
      </c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72"/>
      <c r="Z44" s="72"/>
      <c r="AA44" s="72"/>
      <c r="AB44" s="72"/>
      <c r="AC44" s="72"/>
      <c r="AD44" s="72"/>
      <c r="AE44" s="72"/>
      <c r="AF44" s="72"/>
      <c r="AG44" s="72"/>
      <c r="AH44" s="24"/>
    </row>
    <row r="45" spans="1:41" ht="15.75" x14ac:dyDescent="0.25">
      <c r="B45" s="24"/>
      <c r="C45" s="24"/>
      <c r="D45" s="31" t="s">
        <v>812</v>
      </c>
      <c r="E45" s="26" t="s">
        <v>840</v>
      </c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57"/>
      <c r="Y45" s="57"/>
      <c r="Z45" s="57"/>
      <c r="AA45" s="57"/>
      <c r="AB45" s="57"/>
      <c r="AC45" s="52"/>
      <c r="AD45" s="52"/>
      <c r="AE45" s="52"/>
      <c r="AF45" s="52"/>
      <c r="AG45" s="52"/>
      <c r="AH45" s="24"/>
    </row>
    <row r="46" spans="1:41" ht="15.75" x14ac:dyDescent="0.25">
      <c r="B46" s="24"/>
      <c r="C46" s="24"/>
      <c r="D46" s="32" t="s">
        <v>827</v>
      </c>
      <c r="E46" s="26" t="s">
        <v>841</v>
      </c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24"/>
      <c r="AD46" s="24"/>
      <c r="AE46" s="24"/>
      <c r="AF46" s="24"/>
      <c r="AG46" s="24"/>
      <c r="AH46" s="24"/>
    </row>
    <row r="47" spans="1:41" ht="15.75" x14ac:dyDescent="0.25">
      <c r="B47" s="24"/>
      <c r="C47" s="24"/>
      <c r="D47" s="25"/>
      <c r="E47" s="26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24"/>
      <c r="AD47" s="24"/>
      <c r="AE47" s="24"/>
      <c r="AF47" s="24"/>
      <c r="AG47" s="24"/>
      <c r="AH47" s="24"/>
    </row>
    <row r="48" spans="1:41" ht="15.75" x14ac:dyDescent="0.25">
      <c r="B48" s="24"/>
      <c r="C48" s="24"/>
      <c r="D48" s="25"/>
      <c r="E48" s="26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57"/>
      <c r="Y48" s="72" t="str">
        <f>"Ngày "&amp;DAY(EOMONTH(AM1,0))&amp;" Tháng "&amp;MONTH(AM1)&amp;" Năm "&amp;YEAR(AM1)</f>
        <v>Ngày 30 Tháng 6 Năm 2025</v>
      </c>
      <c r="Z48" s="57"/>
      <c r="AA48" s="57"/>
      <c r="AB48" s="57"/>
      <c r="AC48" s="24"/>
      <c r="AD48" s="24"/>
      <c r="AE48" s="24"/>
      <c r="AF48" s="24"/>
      <c r="AG48" s="24"/>
      <c r="AH48" s="24"/>
    </row>
    <row r="49" spans="2:34" ht="15.75" x14ac:dyDescent="0.25">
      <c r="B49" s="24"/>
      <c r="C49" s="24"/>
      <c r="D49" s="24"/>
      <c r="E49" s="24"/>
      <c r="F49" s="109" t="s">
        <v>842</v>
      </c>
      <c r="G49" s="109"/>
      <c r="H49" s="109"/>
      <c r="I49" s="109"/>
      <c r="J49" s="109"/>
      <c r="K49" s="109"/>
      <c r="L49" s="52"/>
      <c r="M49" s="52"/>
      <c r="N49" s="52"/>
      <c r="O49" s="24"/>
      <c r="P49" s="24"/>
      <c r="Q49" s="24"/>
      <c r="R49" s="24"/>
      <c r="S49" s="24"/>
      <c r="T49" s="24"/>
      <c r="U49" s="24"/>
      <c r="V49" s="24"/>
      <c r="W49" s="109" t="s">
        <v>843</v>
      </c>
      <c r="X49" s="109"/>
      <c r="Y49" s="109"/>
      <c r="Z49" s="109"/>
      <c r="AA49" s="109"/>
      <c r="AB49" s="109"/>
      <c r="AC49" s="24"/>
      <c r="AD49" s="24"/>
      <c r="AE49" s="24"/>
      <c r="AF49" s="24"/>
      <c r="AG49" s="24"/>
      <c r="AH49" s="24"/>
    </row>
    <row r="50" spans="2:34" x14ac:dyDescent="0.25"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</row>
    <row r="51" spans="2:34" x14ac:dyDescent="0.25"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</row>
    <row r="52" spans="2:34" x14ac:dyDescent="0.25"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</row>
    <row r="53" spans="2:34" x14ac:dyDescent="0.25">
      <c r="B53" s="24"/>
      <c r="C53" s="24"/>
      <c r="D53" s="24"/>
      <c r="E53" s="24"/>
      <c r="F53" s="33"/>
      <c r="G53" s="33"/>
      <c r="H53" s="33"/>
      <c r="I53" s="33"/>
      <c r="J53" s="33"/>
      <c r="K53" s="33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33"/>
      <c r="X53" s="33"/>
      <c r="Y53" s="33"/>
      <c r="Z53" s="33"/>
      <c r="AA53" s="33"/>
      <c r="AB53" s="33"/>
      <c r="AC53" s="24"/>
      <c r="AD53" s="24"/>
      <c r="AE53" s="24"/>
      <c r="AF53" s="24"/>
      <c r="AG53" s="24"/>
      <c r="AH53" s="24"/>
    </row>
    <row r="54" spans="2:34" x14ac:dyDescent="0.25"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</row>
    <row r="55" spans="2:34" ht="15.75" x14ac:dyDescent="0.25">
      <c r="B55" s="24"/>
      <c r="C55" s="24"/>
      <c r="D55" s="24"/>
      <c r="E55" s="24"/>
      <c r="F55" s="109" t="s">
        <v>168</v>
      </c>
      <c r="G55" s="109"/>
      <c r="H55" s="109"/>
      <c r="I55" s="109"/>
      <c r="J55" s="109"/>
      <c r="K55" s="109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109" t="s">
        <v>844</v>
      </c>
      <c r="X55" s="109"/>
      <c r="Y55" s="109"/>
      <c r="Z55" s="109"/>
      <c r="AA55" s="109"/>
      <c r="AB55" s="109"/>
      <c r="AC55" s="24"/>
      <c r="AD55" s="24"/>
      <c r="AE55" s="24"/>
      <c r="AF55" s="24"/>
      <c r="AG55" s="24"/>
      <c r="AH55" s="24"/>
    </row>
    <row r="56" spans="2:34" x14ac:dyDescent="0.25"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</row>
    <row r="57" spans="2:34" x14ac:dyDescent="0.25"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</row>
    <row r="58" spans="2:34" x14ac:dyDescent="0.25"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</row>
    <row r="59" spans="2:34" x14ac:dyDescent="0.25"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</row>
    <row r="60" spans="2:34" ht="15.75" x14ac:dyDescent="0.25"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</row>
  </sheetData>
  <mergeCells count="18">
    <mergeCell ref="AO3:AO4"/>
    <mergeCell ref="F49:K49"/>
    <mergeCell ref="W49:AB49"/>
    <mergeCell ref="F55:K55"/>
    <mergeCell ref="W55:AB55"/>
    <mergeCell ref="C1:AJ1"/>
    <mergeCell ref="AM1:AN1"/>
    <mergeCell ref="U2:W2"/>
    <mergeCell ref="AK3:AK4"/>
    <mergeCell ref="AM3:AM4"/>
    <mergeCell ref="AN3:AN4"/>
    <mergeCell ref="AL3:AL4"/>
    <mergeCell ref="R2:S2"/>
    <mergeCell ref="B3:B4"/>
    <mergeCell ref="C3:C4"/>
    <mergeCell ref="AH3:AH4"/>
    <mergeCell ref="AI3:AI4"/>
    <mergeCell ref="AJ3:AJ4"/>
  </mergeCells>
  <conditionalFormatting sqref="C8">
    <cfRule type="duplicateValues" dxfId="12" priority="12"/>
  </conditionalFormatting>
  <conditionalFormatting sqref="C10:C12">
    <cfRule type="duplicateValues" dxfId="11" priority="13"/>
  </conditionalFormatting>
  <conditionalFormatting sqref="C14 C9">
    <cfRule type="duplicateValues" dxfId="10" priority="11"/>
  </conditionalFormatting>
  <conditionalFormatting sqref="C15">
    <cfRule type="duplicateValues" dxfId="9" priority="10"/>
  </conditionalFormatting>
  <conditionalFormatting sqref="C24">
    <cfRule type="duplicateValues" dxfId="8" priority="9"/>
  </conditionalFormatting>
  <conditionalFormatting sqref="D6:AG13">
    <cfRule type="cellIs" dxfId="7" priority="7" operator="equal">
      <formula>"V"</formula>
    </cfRule>
  </conditionalFormatting>
  <conditionalFormatting sqref="D6:AG34 AH14 AH27">
    <cfRule type="containsText" dxfId="6" priority="3" operator="containsText" text="1/2P">
      <formula>NOT(ISERROR(SEARCH("1/2P",D6)))</formula>
    </cfRule>
    <cfRule type="containsText" dxfId="5" priority="4" operator="containsText" text="1/2">
      <formula>NOT(ISERROR(SEARCH("1/2",D6)))</formula>
    </cfRule>
    <cfRule type="containsText" dxfId="4" priority="6" operator="containsText" text="v">
      <formula>NOT(ISERROR(SEARCH("v",D6)))</formula>
    </cfRule>
  </conditionalFormatting>
  <conditionalFormatting sqref="D6:AG34 AH14 AH27">
    <cfRule type="containsText" dxfId="3" priority="1" operator="containsText" text="1/2CP">
      <formula>NOT(ISERROR(SEARCH("1/2CP",D6)))</formula>
    </cfRule>
  </conditionalFormatting>
  <conditionalFormatting sqref="E6:AG34 AH14 AH27">
    <cfRule type="containsText" dxfId="2" priority="5" operator="containsText" text="P">
      <formula>NOT(ISERROR(SEARCH("P",E6)))</formula>
    </cfRule>
  </conditionalFormatting>
  <conditionalFormatting sqref="F6:AG13 D6:AF34 W15:AG26 F30:AG34">
    <cfRule type="containsText" dxfId="1" priority="2" operator="containsText" text="CN">
      <formula>NOT(ISERROR(SEARCH("CN",D6)))</formula>
    </cfRule>
  </conditionalFormatting>
  <conditionalFormatting sqref="AH3:AO3">
    <cfRule type="expression" dxfId="0" priority="8" stopIfTrue="1">
      <formula>"weekdey(r2,u2,1)&gt;5"</formula>
    </cfRule>
  </conditionalFormatting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U194"/>
  <sheetViews>
    <sheetView workbookViewId="0">
      <selection activeCell="F208" sqref="F208"/>
    </sheetView>
  </sheetViews>
  <sheetFormatPr defaultRowHeight="15" x14ac:dyDescent="0.25"/>
  <cols>
    <col min="1" max="1" width="9.140625" style="96"/>
    <col min="2" max="2" width="21.140625" customWidth="1"/>
    <col min="3" max="3" width="23.28515625" customWidth="1"/>
    <col min="4" max="4" width="25.7109375" customWidth="1"/>
    <col min="5" max="21" width="15.5703125" customWidth="1"/>
  </cols>
  <sheetData>
    <row r="1" spans="1:21" s="97" customFormat="1" x14ac:dyDescent="0.25">
      <c r="A1" s="98"/>
      <c r="B1" s="97" t="s">
        <v>0</v>
      </c>
    </row>
    <row r="2" spans="1:21" s="97" customFormat="1" x14ac:dyDescent="0.25">
      <c r="A2" s="98"/>
      <c r="B2" s="97" t="s">
        <v>1</v>
      </c>
      <c r="C2" s="97" t="s">
        <v>2</v>
      </c>
      <c r="D2" s="97" t="s">
        <v>3</v>
      </c>
      <c r="E2" s="97" t="s">
        <v>4</v>
      </c>
      <c r="F2" s="97" t="s">
        <v>5</v>
      </c>
      <c r="G2" s="97" t="s">
        <v>6</v>
      </c>
      <c r="H2" s="97" t="s">
        <v>7</v>
      </c>
      <c r="I2" s="97" t="s">
        <v>8</v>
      </c>
      <c r="J2" s="97" t="s">
        <v>9</v>
      </c>
      <c r="K2" s="97" t="s">
        <v>886</v>
      </c>
      <c r="L2" s="97" t="s">
        <v>887</v>
      </c>
      <c r="M2" s="97" t="s">
        <v>888</v>
      </c>
      <c r="N2" s="97" t="s">
        <v>889</v>
      </c>
      <c r="O2" s="97" t="s">
        <v>890</v>
      </c>
      <c r="P2" s="97" t="s">
        <v>891</v>
      </c>
      <c r="Q2" s="97" t="s">
        <v>892</v>
      </c>
      <c r="R2" s="97" t="s">
        <v>893</v>
      </c>
      <c r="S2" s="97" t="s">
        <v>894</v>
      </c>
      <c r="T2" s="97" t="s">
        <v>895</v>
      </c>
      <c r="U2" s="97" t="s">
        <v>896</v>
      </c>
    </row>
    <row r="3" spans="1:21" hidden="1" x14ac:dyDescent="0.25">
      <c r="A3" s="96">
        <f>MATCH(B3,'Bảng công'!$A$6:$A$13,0)</f>
        <v>4</v>
      </c>
      <c r="B3" t="s">
        <v>301</v>
      </c>
      <c r="C3" t="s">
        <v>302</v>
      </c>
      <c r="D3" t="s">
        <v>897</v>
      </c>
      <c r="E3" t="s">
        <v>898</v>
      </c>
      <c r="F3" t="s">
        <v>13</v>
      </c>
      <c r="G3" t="s">
        <v>899</v>
      </c>
      <c r="H3" t="s">
        <v>889</v>
      </c>
      <c r="I3" t="s">
        <v>962</v>
      </c>
      <c r="J3" t="s">
        <v>14</v>
      </c>
      <c r="K3" t="s">
        <v>942</v>
      </c>
      <c r="L3" t="s">
        <v>900</v>
      </c>
      <c r="M3" t="s">
        <v>900</v>
      </c>
      <c r="N3" t="s">
        <v>901</v>
      </c>
      <c r="O3" t="s">
        <v>900</v>
      </c>
      <c r="P3" t="s">
        <v>900</v>
      </c>
      <c r="Q3" t="s">
        <v>14</v>
      </c>
      <c r="R3" t="s">
        <v>900</v>
      </c>
      <c r="S3" t="s">
        <v>900</v>
      </c>
      <c r="T3" t="s">
        <v>900</v>
      </c>
      <c r="U3" t="s">
        <v>900</v>
      </c>
    </row>
    <row r="4" spans="1:21" hidden="1" x14ac:dyDescent="0.25">
      <c r="A4" s="96">
        <f>MATCH(B4,'Bảng công'!$A$6:$A$13,0)</f>
        <v>4</v>
      </c>
      <c r="B4" t="s">
        <v>301</v>
      </c>
      <c r="C4" t="s">
        <v>302</v>
      </c>
      <c r="D4" t="s">
        <v>897</v>
      </c>
      <c r="E4" t="s">
        <v>903</v>
      </c>
      <c r="F4" t="s">
        <v>13</v>
      </c>
      <c r="G4" t="s">
        <v>899</v>
      </c>
      <c r="H4" t="s">
        <v>889</v>
      </c>
      <c r="I4" t="s">
        <v>963</v>
      </c>
      <c r="J4" t="s">
        <v>14</v>
      </c>
      <c r="K4" t="s">
        <v>948</v>
      </c>
      <c r="L4" t="s">
        <v>900</v>
      </c>
      <c r="M4" t="s">
        <v>900</v>
      </c>
      <c r="N4" t="s">
        <v>901</v>
      </c>
      <c r="O4" t="s">
        <v>900</v>
      </c>
      <c r="P4" t="s">
        <v>900</v>
      </c>
      <c r="Q4" t="s">
        <v>14</v>
      </c>
      <c r="R4" t="s">
        <v>900</v>
      </c>
      <c r="S4" t="s">
        <v>900</v>
      </c>
      <c r="T4" t="s">
        <v>900</v>
      </c>
      <c r="U4" t="s">
        <v>900</v>
      </c>
    </row>
    <row r="5" spans="1:21" hidden="1" x14ac:dyDescent="0.25">
      <c r="A5" s="96">
        <f>MATCH(B5,'Bảng công'!$A$6:$A$13,0)</f>
        <v>4</v>
      </c>
      <c r="B5" t="s">
        <v>301</v>
      </c>
      <c r="C5" t="s">
        <v>302</v>
      </c>
      <c r="D5" t="s">
        <v>897</v>
      </c>
      <c r="E5" t="s">
        <v>904</v>
      </c>
      <c r="F5" t="s">
        <v>13</v>
      </c>
      <c r="G5" t="s">
        <v>899</v>
      </c>
      <c r="H5" t="s">
        <v>889</v>
      </c>
      <c r="I5" t="s">
        <v>14</v>
      </c>
      <c r="J5" t="s">
        <v>14</v>
      </c>
      <c r="K5" t="s">
        <v>900</v>
      </c>
      <c r="L5" t="s">
        <v>900</v>
      </c>
      <c r="M5" t="s">
        <v>900</v>
      </c>
      <c r="N5" t="s">
        <v>901</v>
      </c>
      <c r="O5" t="s">
        <v>900</v>
      </c>
      <c r="P5" t="s">
        <v>900</v>
      </c>
      <c r="Q5" t="s">
        <v>14</v>
      </c>
      <c r="R5" t="s">
        <v>900</v>
      </c>
      <c r="S5" t="s">
        <v>900</v>
      </c>
      <c r="T5" t="s">
        <v>900</v>
      </c>
      <c r="U5" t="s">
        <v>900</v>
      </c>
    </row>
    <row r="6" spans="1:21" hidden="1" x14ac:dyDescent="0.25">
      <c r="A6" s="96">
        <f>MATCH(B6,'Bảng công'!$A$6:$A$13,0)</f>
        <v>4</v>
      </c>
      <c r="B6" t="s">
        <v>301</v>
      </c>
      <c r="C6" t="s">
        <v>302</v>
      </c>
      <c r="D6" t="s">
        <v>897</v>
      </c>
      <c r="E6" t="s">
        <v>905</v>
      </c>
      <c r="F6" t="s">
        <v>13</v>
      </c>
      <c r="G6" t="s">
        <v>899</v>
      </c>
      <c r="H6" t="s">
        <v>889</v>
      </c>
      <c r="I6" t="s">
        <v>14</v>
      </c>
      <c r="J6" t="s">
        <v>14</v>
      </c>
      <c r="K6" t="s">
        <v>900</v>
      </c>
      <c r="L6" t="s">
        <v>900</v>
      </c>
      <c r="M6" t="s">
        <v>900</v>
      </c>
      <c r="N6" t="s">
        <v>901</v>
      </c>
      <c r="O6" t="s">
        <v>900</v>
      </c>
      <c r="P6" t="s">
        <v>900</v>
      </c>
      <c r="Q6" t="s">
        <v>14</v>
      </c>
      <c r="R6" t="s">
        <v>900</v>
      </c>
      <c r="S6" t="s">
        <v>900</v>
      </c>
      <c r="T6" t="s">
        <v>900</v>
      </c>
      <c r="U6" t="s">
        <v>900</v>
      </c>
    </row>
    <row r="7" spans="1:21" hidden="1" x14ac:dyDescent="0.25">
      <c r="A7" s="96">
        <f>MATCH(B7,'Bảng công'!$A$6:$A$13,0)</f>
        <v>4</v>
      </c>
      <c r="B7" t="s">
        <v>301</v>
      </c>
      <c r="C7" t="s">
        <v>302</v>
      </c>
      <c r="D7" t="s">
        <v>897</v>
      </c>
      <c r="E7" t="s">
        <v>906</v>
      </c>
      <c r="F7" t="s">
        <v>13</v>
      </c>
      <c r="G7" t="s">
        <v>899</v>
      </c>
      <c r="H7" t="s">
        <v>889</v>
      </c>
      <c r="I7" t="s">
        <v>14</v>
      </c>
      <c r="J7" t="s">
        <v>14</v>
      </c>
      <c r="K7" t="s">
        <v>900</v>
      </c>
      <c r="L7" t="s">
        <v>900</v>
      </c>
      <c r="M7" t="s">
        <v>900</v>
      </c>
      <c r="N7" t="s">
        <v>901</v>
      </c>
      <c r="O7" t="s">
        <v>900</v>
      </c>
      <c r="P7" t="s">
        <v>900</v>
      </c>
      <c r="Q7" t="s">
        <v>14</v>
      </c>
      <c r="R7" t="s">
        <v>900</v>
      </c>
      <c r="S7" t="s">
        <v>900</v>
      </c>
      <c r="T7" t="s">
        <v>900</v>
      </c>
      <c r="U7" t="s">
        <v>900</v>
      </c>
    </row>
    <row r="8" spans="1:21" hidden="1" x14ac:dyDescent="0.25">
      <c r="A8" s="96">
        <f>MATCH(B8,'Bảng công'!$A$6:$A$13,0)</f>
        <v>4</v>
      </c>
      <c r="B8" t="s">
        <v>301</v>
      </c>
      <c r="C8" t="s">
        <v>302</v>
      </c>
      <c r="D8" t="s">
        <v>897</v>
      </c>
      <c r="E8" t="s">
        <v>907</v>
      </c>
      <c r="F8" t="s">
        <v>13</v>
      </c>
      <c r="G8" t="s">
        <v>899</v>
      </c>
      <c r="H8" t="s">
        <v>889</v>
      </c>
      <c r="I8" t="s">
        <v>964</v>
      </c>
      <c r="J8" t="s">
        <v>14</v>
      </c>
      <c r="K8" t="s">
        <v>900</v>
      </c>
      <c r="L8" t="s">
        <v>900</v>
      </c>
      <c r="M8" t="s">
        <v>900</v>
      </c>
      <c r="N8" t="s">
        <v>901</v>
      </c>
      <c r="O8" t="s">
        <v>900</v>
      </c>
      <c r="P8" t="s">
        <v>900</v>
      </c>
      <c r="Q8" t="s">
        <v>14</v>
      </c>
      <c r="R8" t="s">
        <v>900</v>
      </c>
      <c r="S8" t="s">
        <v>900</v>
      </c>
      <c r="T8" t="s">
        <v>900</v>
      </c>
      <c r="U8" t="s">
        <v>900</v>
      </c>
    </row>
    <row r="9" spans="1:21" hidden="1" x14ac:dyDescent="0.25">
      <c r="A9" s="96">
        <f>MATCH(B9,'Bảng công'!$A$6:$A$13,0)</f>
        <v>4</v>
      </c>
      <c r="B9" t="s">
        <v>301</v>
      </c>
      <c r="C9" t="s">
        <v>302</v>
      </c>
      <c r="D9" t="s">
        <v>897</v>
      </c>
      <c r="E9" t="s">
        <v>909</v>
      </c>
      <c r="F9" t="s">
        <v>13</v>
      </c>
      <c r="G9" t="s">
        <v>899</v>
      </c>
      <c r="H9" t="s">
        <v>889</v>
      </c>
      <c r="I9" t="s">
        <v>965</v>
      </c>
      <c r="J9" t="s">
        <v>14</v>
      </c>
      <c r="K9" t="s">
        <v>924</v>
      </c>
      <c r="L9" t="s">
        <v>900</v>
      </c>
      <c r="M9" t="s">
        <v>900</v>
      </c>
      <c r="N9" t="s">
        <v>901</v>
      </c>
      <c r="O9" t="s">
        <v>900</v>
      </c>
      <c r="P9" t="s">
        <v>900</v>
      </c>
      <c r="Q9" t="s">
        <v>14</v>
      </c>
      <c r="R9" t="s">
        <v>900</v>
      </c>
      <c r="S9" t="s">
        <v>900</v>
      </c>
      <c r="T9" t="s">
        <v>900</v>
      </c>
      <c r="U9" t="s">
        <v>900</v>
      </c>
    </row>
    <row r="10" spans="1:21" hidden="1" x14ac:dyDescent="0.25">
      <c r="A10" s="96">
        <f>MATCH(B10,'Bảng công'!$A$6:$A$13,0)</f>
        <v>4</v>
      </c>
      <c r="B10" t="s">
        <v>301</v>
      </c>
      <c r="C10" t="s">
        <v>302</v>
      </c>
      <c r="D10" t="s">
        <v>897</v>
      </c>
      <c r="E10" t="s">
        <v>910</v>
      </c>
      <c r="F10" t="s">
        <v>13</v>
      </c>
      <c r="G10" t="s">
        <v>899</v>
      </c>
      <c r="H10" t="s">
        <v>889</v>
      </c>
      <c r="I10" t="s">
        <v>966</v>
      </c>
      <c r="J10" t="s">
        <v>14</v>
      </c>
      <c r="K10" t="s">
        <v>924</v>
      </c>
      <c r="L10" t="s">
        <v>900</v>
      </c>
      <c r="M10" t="s">
        <v>900</v>
      </c>
      <c r="N10" t="s">
        <v>901</v>
      </c>
      <c r="O10" t="s">
        <v>900</v>
      </c>
      <c r="P10" t="s">
        <v>900</v>
      </c>
      <c r="Q10" t="s">
        <v>14</v>
      </c>
      <c r="R10" t="s">
        <v>900</v>
      </c>
      <c r="S10" t="s">
        <v>900</v>
      </c>
      <c r="T10" t="s">
        <v>900</v>
      </c>
      <c r="U10" t="s">
        <v>900</v>
      </c>
    </row>
    <row r="11" spans="1:21" hidden="1" x14ac:dyDescent="0.25">
      <c r="A11" s="96">
        <f>MATCH(B11,'Bảng công'!$A$6:$A$13,0)</f>
        <v>4</v>
      </c>
      <c r="B11" t="s">
        <v>301</v>
      </c>
      <c r="C11" t="s">
        <v>302</v>
      </c>
      <c r="D11" t="s">
        <v>897</v>
      </c>
      <c r="E11" t="s">
        <v>911</v>
      </c>
      <c r="F11" t="s">
        <v>13</v>
      </c>
      <c r="G11" t="s">
        <v>899</v>
      </c>
      <c r="H11" t="s">
        <v>889</v>
      </c>
      <c r="I11" t="s">
        <v>967</v>
      </c>
      <c r="J11" t="s">
        <v>14</v>
      </c>
      <c r="K11" t="s">
        <v>900</v>
      </c>
      <c r="L11" t="s">
        <v>900</v>
      </c>
      <c r="M11" t="s">
        <v>900</v>
      </c>
      <c r="N11" t="s">
        <v>901</v>
      </c>
      <c r="O11" t="s">
        <v>900</v>
      </c>
      <c r="P11" t="s">
        <v>900</v>
      </c>
      <c r="Q11" t="s">
        <v>14</v>
      </c>
      <c r="R11" t="s">
        <v>900</v>
      </c>
      <c r="S11" t="s">
        <v>900</v>
      </c>
      <c r="T11" t="s">
        <v>900</v>
      </c>
      <c r="U11" t="s">
        <v>900</v>
      </c>
    </row>
    <row r="12" spans="1:21" hidden="1" x14ac:dyDescent="0.25">
      <c r="A12" s="96">
        <f>MATCH(B12,'Bảng công'!$A$6:$A$13,0)</f>
        <v>4</v>
      </c>
      <c r="B12" t="s">
        <v>301</v>
      </c>
      <c r="C12" t="s">
        <v>302</v>
      </c>
      <c r="D12" t="s">
        <v>897</v>
      </c>
      <c r="E12" t="s">
        <v>913</v>
      </c>
      <c r="F12" t="s">
        <v>13</v>
      </c>
      <c r="G12" t="s">
        <v>899</v>
      </c>
      <c r="H12" t="s">
        <v>889</v>
      </c>
      <c r="I12" t="s">
        <v>14</v>
      </c>
      <c r="J12" t="s">
        <v>14</v>
      </c>
      <c r="K12" t="s">
        <v>900</v>
      </c>
      <c r="L12" t="s">
        <v>900</v>
      </c>
      <c r="M12" t="s">
        <v>900</v>
      </c>
      <c r="N12" t="s">
        <v>901</v>
      </c>
      <c r="O12" t="s">
        <v>900</v>
      </c>
      <c r="P12" t="s">
        <v>900</v>
      </c>
      <c r="Q12" t="s">
        <v>14</v>
      </c>
      <c r="R12" t="s">
        <v>900</v>
      </c>
      <c r="S12" t="s">
        <v>900</v>
      </c>
      <c r="T12" t="s">
        <v>900</v>
      </c>
      <c r="U12" t="s">
        <v>900</v>
      </c>
    </row>
    <row r="13" spans="1:21" hidden="1" x14ac:dyDescent="0.25">
      <c r="A13" s="96">
        <f>MATCH(B13,'Bảng công'!$A$6:$A$13,0)</f>
        <v>4</v>
      </c>
      <c r="B13" t="s">
        <v>301</v>
      </c>
      <c r="C13" t="s">
        <v>302</v>
      </c>
      <c r="D13" t="s">
        <v>897</v>
      </c>
      <c r="E13" t="s">
        <v>914</v>
      </c>
      <c r="F13" t="s">
        <v>13</v>
      </c>
      <c r="G13" t="s">
        <v>899</v>
      </c>
      <c r="H13" t="s">
        <v>889</v>
      </c>
      <c r="I13" t="s">
        <v>14</v>
      </c>
      <c r="J13" t="s">
        <v>14</v>
      </c>
      <c r="K13" t="s">
        <v>900</v>
      </c>
      <c r="L13" t="s">
        <v>900</v>
      </c>
      <c r="M13" t="s">
        <v>900</v>
      </c>
      <c r="N13" t="s">
        <v>901</v>
      </c>
      <c r="O13" t="s">
        <v>900</v>
      </c>
      <c r="P13" t="s">
        <v>900</v>
      </c>
      <c r="Q13" t="s">
        <v>14</v>
      </c>
      <c r="R13" t="s">
        <v>900</v>
      </c>
      <c r="S13" t="s">
        <v>900</v>
      </c>
      <c r="T13" t="s">
        <v>900</v>
      </c>
      <c r="U13" t="s">
        <v>900</v>
      </c>
    </row>
    <row r="14" spans="1:21" hidden="1" x14ac:dyDescent="0.25">
      <c r="A14" s="96">
        <f>MATCH(B14,'Bảng công'!$A$6:$A$13,0)</f>
        <v>4</v>
      </c>
      <c r="B14" t="s">
        <v>301</v>
      </c>
      <c r="C14" t="s">
        <v>302</v>
      </c>
      <c r="D14" t="s">
        <v>897</v>
      </c>
      <c r="E14" t="s">
        <v>915</v>
      </c>
      <c r="F14" t="s">
        <v>13</v>
      </c>
      <c r="G14" t="s">
        <v>899</v>
      </c>
      <c r="H14" t="s">
        <v>889</v>
      </c>
      <c r="I14" t="s">
        <v>968</v>
      </c>
      <c r="J14" t="s">
        <v>14</v>
      </c>
      <c r="K14" t="s">
        <v>900</v>
      </c>
      <c r="L14" t="s">
        <v>900</v>
      </c>
      <c r="M14" t="s">
        <v>900</v>
      </c>
      <c r="N14" t="s">
        <v>901</v>
      </c>
      <c r="O14" t="s">
        <v>900</v>
      </c>
      <c r="P14" t="s">
        <v>900</v>
      </c>
      <c r="Q14" t="s">
        <v>14</v>
      </c>
      <c r="R14" t="s">
        <v>900</v>
      </c>
      <c r="S14" t="s">
        <v>900</v>
      </c>
      <c r="T14" t="s">
        <v>900</v>
      </c>
      <c r="U14" t="s">
        <v>900</v>
      </c>
    </row>
    <row r="15" spans="1:21" hidden="1" x14ac:dyDescent="0.25">
      <c r="A15" s="96">
        <f>MATCH(B15,'Bảng công'!$A$6:$A$13,0)</f>
        <v>4</v>
      </c>
      <c r="B15" t="s">
        <v>301</v>
      </c>
      <c r="C15" t="s">
        <v>302</v>
      </c>
      <c r="D15" t="s">
        <v>897</v>
      </c>
      <c r="E15" t="s">
        <v>916</v>
      </c>
      <c r="F15" t="s">
        <v>13</v>
      </c>
      <c r="G15" t="s">
        <v>899</v>
      </c>
      <c r="H15" t="s">
        <v>889</v>
      </c>
      <c r="I15" t="s">
        <v>969</v>
      </c>
      <c r="J15" t="s">
        <v>14</v>
      </c>
      <c r="K15" t="s">
        <v>936</v>
      </c>
      <c r="L15" t="s">
        <v>900</v>
      </c>
      <c r="M15" t="s">
        <v>900</v>
      </c>
      <c r="N15" t="s">
        <v>901</v>
      </c>
      <c r="O15" t="s">
        <v>900</v>
      </c>
      <c r="P15" t="s">
        <v>900</v>
      </c>
      <c r="Q15" t="s">
        <v>14</v>
      </c>
      <c r="R15" t="s">
        <v>900</v>
      </c>
      <c r="S15" t="s">
        <v>900</v>
      </c>
      <c r="T15" t="s">
        <v>900</v>
      </c>
      <c r="U15" t="s">
        <v>900</v>
      </c>
    </row>
    <row r="16" spans="1:21" hidden="1" x14ac:dyDescent="0.25">
      <c r="A16" s="96">
        <f>MATCH(B16,'Bảng công'!$A$6:$A$13,0)</f>
        <v>4</v>
      </c>
      <c r="B16" t="s">
        <v>301</v>
      </c>
      <c r="C16" t="s">
        <v>302</v>
      </c>
      <c r="D16" t="s">
        <v>897</v>
      </c>
      <c r="E16" t="s">
        <v>917</v>
      </c>
      <c r="F16" t="s">
        <v>13</v>
      </c>
      <c r="G16" t="s">
        <v>899</v>
      </c>
      <c r="H16" t="s">
        <v>889</v>
      </c>
      <c r="I16" t="s">
        <v>970</v>
      </c>
      <c r="J16" t="s">
        <v>14</v>
      </c>
      <c r="K16" t="s">
        <v>900</v>
      </c>
      <c r="L16" t="s">
        <v>900</v>
      </c>
      <c r="M16" t="s">
        <v>900</v>
      </c>
      <c r="N16" t="s">
        <v>901</v>
      </c>
      <c r="O16" t="s">
        <v>900</v>
      </c>
      <c r="P16" t="s">
        <v>900</v>
      </c>
      <c r="Q16" t="s">
        <v>14</v>
      </c>
      <c r="R16" t="s">
        <v>900</v>
      </c>
      <c r="S16" t="s">
        <v>900</v>
      </c>
      <c r="T16" t="s">
        <v>900</v>
      </c>
      <c r="U16" t="s">
        <v>900</v>
      </c>
    </row>
    <row r="17" spans="1:21" hidden="1" x14ac:dyDescent="0.25">
      <c r="A17" s="96">
        <f>MATCH(B17,'Bảng công'!$A$6:$A$13,0)</f>
        <v>4</v>
      </c>
      <c r="B17" t="s">
        <v>301</v>
      </c>
      <c r="C17" t="s">
        <v>302</v>
      </c>
      <c r="D17" t="s">
        <v>897</v>
      </c>
      <c r="E17" t="s">
        <v>919</v>
      </c>
      <c r="F17" t="s">
        <v>13</v>
      </c>
      <c r="G17" t="s">
        <v>899</v>
      </c>
      <c r="H17" t="s">
        <v>889</v>
      </c>
      <c r="I17" t="s">
        <v>971</v>
      </c>
      <c r="J17" t="s">
        <v>14</v>
      </c>
      <c r="K17" t="s">
        <v>941</v>
      </c>
      <c r="L17" t="s">
        <v>900</v>
      </c>
      <c r="M17" t="s">
        <v>900</v>
      </c>
      <c r="N17" t="s">
        <v>901</v>
      </c>
      <c r="O17" t="s">
        <v>900</v>
      </c>
      <c r="P17" t="s">
        <v>900</v>
      </c>
      <c r="Q17" t="s">
        <v>14</v>
      </c>
      <c r="R17" t="s">
        <v>900</v>
      </c>
      <c r="S17" t="s">
        <v>900</v>
      </c>
      <c r="T17" t="s">
        <v>900</v>
      </c>
      <c r="U17" t="s">
        <v>900</v>
      </c>
    </row>
    <row r="18" spans="1:21" hidden="1" x14ac:dyDescent="0.25">
      <c r="A18" s="96">
        <f>MATCH(B18,'Bảng công'!$A$6:$A$13,0)</f>
        <v>4</v>
      </c>
      <c r="B18" t="s">
        <v>301</v>
      </c>
      <c r="C18" t="s">
        <v>302</v>
      </c>
      <c r="D18" t="s">
        <v>897</v>
      </c>
      <c r="E18" t="s">
        <v>920</v>
      </c>
      <c r="F18" t="s">
        <v>13</v>
      </c>
      <c r="G18" t="s">
        <v>899</v>
      </c>
      <c r="H18" t="s">
        <v>889</v>
      </c>
      <c r="I18" t="s">
        <v>335</v>
      </c>
      <c r="J18" t="s">
        <v>14</v>
      </c>
      <c r="K18" t="s">
        <v>959</v>
      </c>
      <c r="L18" t="s">
        <v>900</v>
      </c>
      <c r="M18" t="s">
        <v>900</v>
      </c>
      <c r="N18" t="s">
        <v>901</v>
      </c>
      <c r="O18" t="s">
        <v>900</v>
      </c>
      <c r="P18" t="s">
        <v>900</v>
      </c>
      <c r="Q18" t="s">
        <v>14</v>
      </c>
      <c r="R18" t="s">
        <v>900</v>
      </c>
      <c r="S18" t="s">
        <v>900</v>
      </c>
      <c r="T18" t="s">
        <v>900</v>
      </c>
      <c r="U18" t="s">
        <v>900</v>
      </c>
    </row>
    <row r="19" spans="1:21" hidden="1" x14ac:dyDescent="0.25">
      <c r="A19" s="96">
        <f>MATCH(B19,'Bảng công'!$A$6:$A$13,0)</f>
        <v>4</v>
      </c>
      <c r="B19" t="s">
        <v>301</v>
      </c>
      <c r="C19" t="s">
        <v>302</v>
      </c>
      <c r="D19" t="s">
        <v>897</v>
      </c>
      <c r="E19" t="s">
        <v>921</v>
      </c>
      <c r="F19" t="s">
        <v>13</v>
      </c>
      <c r="G19" t="s">
        <v>899</v>
      </c>
      <c r="H19" t="s">
        <v>889</v>
      </c>
      <c r="I19" t="s">
        <v>14</v>
      </c>
      <c r="J19" t="s">
        <v>14</v>
      </c>
      <c r="K19" t="s">
        <v>900</v>
      </c>
      <c r="L19" t="s">
        <v>900</v>
      </c>
      <c r="M19" t="s">
        <v>900</v>
      </c>
      <c r="N19" t="s">
        <v>901</v>
      </c>
      <c r="O19" t="s">
        <v>900</v>
      </c>
      <c r="P19" t="s">
        <v>900</v>
      </c>
      <c r="Q19" t="s">
        <v>14</v>
      </c>
      <c r="R19" t="s">
        <v>900</v>
      </c>
      <c r="S19" t="s">
        <v>900</v>
      </c>
      <c r="T19" t="s">
        <v>900</v>
      </c>
      <c r="U19" t="s">
        <v>900</v>
      </c>
    </row>
    <row r="20" spans="1:21" hidden="1" x14ac:dyDescent="0.25">
      <c r="A20" s="96">
        <f>MATCH(B20,'Bảng công'!$A$6:$A$13,0)</f>
        <v>4</v>
      </c>
      <c r="B20" t="s">
        <v>301</v>
      </c>
      <c r="C20" t="s">
        <v>302</v>
      </c>
      <c r="D20" t="s">
        <v>897</v>
      </c>
      <c r="E20" t="s">
        <v>923</v>
      </c>
      <c r="F20" t="s">
        <v>13</v>
      </c>
      <c r="G20" t="s">
        <v>899</v>
      </c>
      <c r="H20" t="s">
        <v>889</v>
      </c>
      <c r="I20" t="s">
        <v>972</v>
      </c>
      <c r="J20" t="s">
        <v>14</v>
      </c>
      <c r="K20" t="s">
        <v>973</v>
      </c>
      <c r="L20" t="s">
        <v>900</v>
      </c>
      <c r="M20" t="s">
        <v>900</v>
      </c>
      <c r="N20" t="s">
        <v>901</v>
      </c>
      <c r="O20" t="s">
        <v>900</v>
      </c>
      <c r="P20" t="s">
        <v>900</v>
      </c>
      <c r="Q20" t="s">
        <v>14</v>
      </c>
      <c r="R20" t="s">
        <v>900</v>
      </c>
      <c r="S20" t="s">
        <v>900</v>
      </c>
      <c r="T20" t="s">
        <v>900</v>
      </c>
      <c r="U20" t="s">
        <v>900</v>
      </c>
    </row>
    <row r="21" spans="1:21" hidden="1" x14ac:dyDescent="0.25">
      <c r="A21" s="96">
        <f>MATCH(B21,'Bảng công'!$A$6:$A$13,0)</f>
        <v>4</v>
      </c>
      <c r="B21" t="s">
        <v>301</v>
      </c>
      <c r="C21" t="s">
        <v>302</v>
      </c>
      <c r="D21" t="s">
        <v>897</v>
      </c>
      <c r="E21" t="s">
        <v>926</v>
      </c>
      <c r="F21" t="s">
        <v>13</v>
      </c>
      <c r="G21" t="s">
        <v>899</v>
      </c>
      <c r="H21" t="s">
        <v>889</v>
      </c>
      <c r="I21" t="s">
        <v>974</v>
      </c>
      <c r="J21" t="s">
        <v>14</v>
      </c>
      <c r="K21" t="s">
        <v>958</v>
      </c>
      <c r="L21" t="s">
        <v>900</v>
      </c>
      <c r="M21" t="s">
        <v>900</v>
      </c>
      <c r="N21" t="s">
        <v>901</v>
      </c>
      <c r="O21" t="s">
        <v>900</v>
      </c>
      <c r="P21" t="s">
        <v>900</v>
      </c>
      <c r="Q21" t="s">
        <v>14</v>
      </c>
      <c r="R21" t="s">
        <v>900</v>
      </c>
      <c r="S21" t="s">
        <v>900</v>
      </c>
      <c r="T21" t="s">
        <v>900</v>
      </c>
      <c r="U21" t="s">
        <v>900</v>
      </c>
    </row>
    <row r="22" spans="1:21" hidden="1" x14ac:dyDescent="0.25">
      <c r="A22" s="96">
        <f>MATCH(B22,'Bảng công'!$A$6:$A$13,0)</f>
        <v>4</v>
      </c>
      <c r="B22" t="s">
        <v>301</v>
      </c>
      <c r="C22" t="s">
        <v>302</v>
      </c>
      <c r="D22" t="s">
        <v>897</v>
      </c>
      <c r="E22" t="s">
        <v>927</v>
      </c>
      <c r="F22" t="s">
        <v>13</v>
      </c>
      <c r="G22" t="s">
        <v>899</v>
      </c>
      <c r="H22" t="s">
        <v>889</v>
      </c>
      <c r="I22" t="s">
        <v>975</v>
      </c>
      <c r="J22" t="s">
        <v>14</v>
      </c>
      <c r="K22" t="s">
        <v>955</v>
      </c>
      <c r="L22" t="s">
        <v>900</v>
      </c>
      <c r="M22" t="s">
        <v>900</v>
      </c>
      <c r="N22" t="s">
        <v>901</v>
      </c>
      <c r="O22" t="s">
        <v>900</v>
      </c>
      <c r="P22" t="s">
        <v>900</v>
      </c>
      <c r="Q22" t="s">
        <v>14</v>
      </c>
      <c r="R22" t="s">
        <v>900</v>
      </c>
      <c r="S22" t="s">
        <v>900</v>
      </c>
      <c r="T22" t="s">
        <v>900</v>
      </c>
      <c r="U22" t="s">
        <v>900</v>
      </c>
    </row>
    <row r="23" spans="1:21" hidden="1" x14ac:dyDescent="0.25">
      <c r="A23" s="96">
        <f>MATCH(B23,'Bảng công'!$A$6:$A$13,0)</f>
        <v>4</v>
      </c>
      <c r="B23" t="s">
        <v>301</v>
      </c>
      <c r="C23" t="s">
        <v>302</v>
      </c>
      <c r="D23" t="s">
        <v>897</v>
      </c>
      <c r="E23" t="s">
        <v>928</v>
      </c>
      <c r="F23" t="s">
        <v>13</v>
      </c>
      <c r="G23" t="s">
        <v>899</v>
      </c>
      <c r="H23" t="s">
        <v>889</v>
      </c>
      <c r="I23" t="s">
        <v>976</v>
      </c>
      <c r="J23" t="s">
        <v>14</v>
      </c>
      <c r="K23" t="s">
        <v>944</v>
      </c>
      <c r="L23" t="s">
        <v>900</v>
      </c>
      <c r="M23" t="s">
        <v>900</v>
      </c>
      <c r="N23" t="s">
        <v>901</v>
      </c>
      <c r="O23" t="s">
        <v>900</v>
      </c>
      <c r="P23" t="s">
        <v>900</v>
      </c>
      <c r="Q23" t="s">
        <v>14</v>
      </c>
      <c r="R23" t="s">
        <v>900</v>
      </c>
      <c r="S23" t="s">
        <v>900</v>
      </c>
      <c r="T23" t="s">
        <v>900</v>
      </c>
      <c r="U23" t="s">
        <v>900</v>
      </c>
    </row>
    <row r="24" spans="1:21" hidden="1" x14ac:dyDescent="0.25">
      <c r="A24" s="96">
        <f>MATCH(B24,'Bảng công'!$A$6:$A$13,0)</f>
        <v>4</v>
      </c>
      <c r="B24" t="s">
        <v>301</v>
      </c>
      <c r="C24" t="s">
        <v>302</v>
      </c>
      <c r="D24" t="s">
        <v>897</v>
      </c>
      <c r="E24" t="s">
        <v>930</v>
      </c>
      <c r="F24" t="s">
        <v>13</v>
      </c>
      <c r="G24" t="s">
        <v>899</v>
      </c>
      <c r="H24" t="s">
        <v>889</v>
      </c>
      <c r="I24" t="s">
        <v>977</v>
      </c>
      <c r="J24" t="s">
        <v>14</v>
      </c>
      <c r="K24" t="s">
        <v>978</v>
      </c>
      <c r="L24" t="s">
        <v>900</v>
      </c>
      <c r="M24" t="s">
        <v>900</v>
      </c>
      <c r="N24" t="s">
        <v>901</v>
      </c>
      <c r="O24" t="s">
        <v>900</v>
      </c>
      <c r="P24" t="s">
        <v>900</v>
      </c>
      <c r="Q24" t="s">
        <v>14</v>
      </c>
      <c r="R24" t="s">
        <v>900</v>
      </c>
      <c r="S24" t="s">
        <v>900</v>
      </c>
      <c r="T24" t="s">
        <v>900</v>
      </c>
      <c r="U24" t="s">
        <v>900</v>
      </c>
    </row>
    <row r="25" spans="1:21" hidden="1" x14ac:dyDescent="0.25">
      <c r="A25" s="96">
        <f>MATCH(B25,'Bảng công'!$A$6:$A$13,0)</f>
        <v>4</v>
      </c>
      <c r="B25" t="s">
        <v>301</v>
      </c>
      <c r="C25" t="s">
        <v>302</v>
      </c>
      <c r="D25" t="s">
        <v>897</v>
      </c>
      <c r="E25" t="s">
        <v>932</v>
      </c>
      <c r="F25" t="s">
        <v>13</v>
      </c>
      <c r="G25" t="s">
        <v>899</v>
      </c>
      <c r="H25" t="s">
        <v>889</v>
      </c>
      <c r="I25" t="s">
        <v>979</v>
      </c>
      <c r="J25" t="s">
        <v>14</v>
      </c>
      <c r="K25" t="s">
        <v>980</v>
      </c>
      <c r="L25" t="s">
        <v>900</v>
      </c>
      <c r="M25" t="s">
        <v>900</v>
      </c>
      <c r="N25" t="s">
        <v>901</v>
      </c>
      <c r="O25" t="s">
        <v>900</v>
      </c>
      <c r="P25" t="s">
        <v>900</v>
      </c>
      <c r="Q25" t="s">
        <v>14</v>
      </c>
      <c r="R25" t="s">
        <v>900</v>
      </c>
      <c r="S25" t="s">
        <v>900</v>
      </c>
      <c r="T25" t="s">
        <v>900</v>
      </c>
      <c r="U25" t="s">
        <v>900</v>
      </c>
    </row>
    <row r="26" spans="1:21" hidden="1" x14ac:dyDescent="0.25">
      <c r="A26" s="96">
        <f>MATCH(B26,'Bảng công'!$A$6:$A$13,0)</f>
        <v>4</v>
      </c>
      <c r="B26" t="s">
        <v>301</v>
      </c>
      <c r="C26" t="s">
        <v>302</v>
      </c>
      <c r="D26" t="s">
        <v>897</v>
      </c>
      <c r="E26" t="s">
        <v>933</v>
      </c>
      <c r="F26" t="s">
        <v>13</v>
      </c>
      <c r="G26" t="s">
        <v>899</v>
      </c>
      <c r="H26" t="s">
        <v>889</v>
      </c>
      <c r="I26" t="s">
        <v>981</v>
      </c>
      <c r="J26" t="s">
        <v>14</v>
      </c>
      <c r="K26" t="s">
        <v>931</v>
      </c>
      <c r="L26" t="s">
        <v>900</v>
      </c>
      <c r="M26" t="s">
        <v>900</v>
      </c>
      <c r="N26" t="s">
        <v>901</v>
      </c>
      <c r="O26" t="s">
        <v>900</v>
      </c>
      <c r="P26" t="s">
        <v>900</v>
      </c>
      <c r="Q26" t="s">
        <v>14</v>
      </c>
      <c r="R26" t="s">
        <v>900</v>
      </c>
      <c r="S26" t="s">
        <v>900</v>
      </c>
      <c r="T26" t="s">
        <v>900</v>
      </c>
      <c r="U26" t="s">
        <v>900</v>
      </c>
    </row>
    <row r="27" spans="1:21" hidden="1" x14ac:dyDescent="0.25">
      <c r="A27" s="96">
        <f>MATCH(B27,'Bảng công'!$A$6:$A$13,0)</f>
        <v>3</v>
      </c>
      <c r="B27" t="s">
        <v>323</v>
      </c>
      <c r="C27" t="s">
        <v>324</v>
      </c>
      <c r="D27" t="s">
        <v>897</v>
      </c>
      <c r="E27" t="s">
        <v>898</v>
      </c>
      <c r="F27" t="s">
        <v>13</v>
      </c>
      <c r="G27" t="s">
        <v>899</v>
      </c>
      <c r="H27" t="s">
        <v>889</v>
      </c>
      <c r="I27" t="s">
        <v>590</v>
      </c>
      <c r="J27" t="s">
        <v>14</v>
      </c>
      <c r="K27" t="s">
        <v>942</v>
      </c>
      <c r="L27" t="s">
        <v>900</v>
      </c>
      <c r="M27" t="s">
        <v>982</v>
      </c>
      <c r="N27" t="s">
        <v>983</v>
      </c>
      <c r="O27" t="s">
        <v>982</v>
      </c>
      <c r="P27" t="s">
        <v>900</v>
      </c>
      <c r="Q27" t="s">
        <v>14</v>
      </c>
      <c r="R27" t="s">
        <v>900</v>
      </c>
      <c r="S27" t="s">
        <v>900</v>
      </c>
      <c r="T27" t="s">
        <v>900</v>
      </c>
      <c r="U27" t="s">
        <v>900</v>
      </c>
    </row>
    <row r="28" spans="1:21" hidden="1" x14ac:dyDescent="0.25">
      <c r="A28" s="96">
        <f>MATCH(B28,'Bảng công'!$A$6:$A$13,0)</f>
        <v>3</v>
      </c>
      <c r="B28" t="s">
        <v>323</v>
      </c>
      <c r="C28" t="s">
        <v>324</v>
      </c>
      <c r="D28" t="s">
        <v>897</v>
      </c>
      <c r="E28" t="s">
        <v>903</v>
      </c>
      <c r="F28" t="s">
        <v>13</v>
      </c>
      <c r="G28" t="s">
        <v>899</v>
      </c>
      <c r="H28" t="s">
        <v>889</v>
      </c>
      <c r="I28" t="s">
        <v>984</v>
      </c>
      <c r="J28" t="s">
        <v>14</v>
      </c>
      <c r="K28" t="s">
        <v>942</v>
      </c>
      <c r="L28" t="s">
        <v>900</v>
      </c>
      <c r="M28" t="s">
        <v>900</v>
      </c>
      <c r="N28" t="s">
        <v>901</v>
      </c>
      <c r="O28" t="s">
        <v>900</v>
      </c>
      <c r="P28" t="s">
        <v>900</v>
      </c>
      <c r="Q28" t="s">
        <v>14</v>
      </c>
      <c r="R28" t="s">
        <v>900</v>
      </c>
      <c r="S28" t="s">
        <v>900</v>
      </c>
      <c r="T28" t="s">
        <v>900</v>
      </c>
      <c r="U28" t="s">
        <v>900</v>
      </c>
    </row>
    <row r="29" spans="1:21" hidden="1" x14ac:dyDescent="0.25">
      <c r="A29" s="96">
        <f>MATCH(B29,'Bảng công'!$A$6:$A$13,0)</f>
        <v>3</v>
      </c>
      <c r="B29" t="s">
        <v>323</v>
      </c>
      <c r="C29" t="s">
        <v>324</v>
      </c>
      <c r="D29" t="s">
        <v>897</v>
      </c>
      <c r="E29" t="s">
        <v>904</v>
      </c>
      <c r="F29" t="s">
        <v>13</v>
      </c>
      <c r="G29" t="s">
        <v>899</v>
      </c>
      <c r="H29" t="s">
        <v>889</v>
      </c>
      <c r="I29" t="s">
        <v>725</v>
      </c>
      <c r="J29" t="s">
        <v>14</v>
      </c>
      <c r="K29" t="s">
        <v>929</v>
      </c>
      <c r="L29" t="s">
        <v>900</v>
      </c>
      <c r="M29" t="s">
        <v>900</v>
      </c>
      <c r="N29" t="s">
        <v>901</v>
      </c>
      <c r="O29" t="s">
        <v>900</v>
      </c>
      <c r="P29" t="s">
        <v>900</v>
      </c>
      <c r="Q29" t="s">
        <v>14</v>
      </c>
      <c r="R29" t="s">
        <v>900</v>
      </c>
      <c r="S29" t="s">
        <v>900</v>
      </c>
      <c r="T29" t="s">
        <v>900</v>
      </c>
      <c r="U29" t="s">
        <v>900</v>
      </c>
    </row>
    <row r="30" spans="1:21" hidden="1" x14ac:dyDescent="0.25">
      <c r="A30" s="96">
        <f>MATCH(B30,'Bảng công'!$A$6:$A$13,0)</f>
        <v>3</v>
      </c>
      <c r="B30" t="s">
        <v>323</v>
      </c>
      <c r="C30" t="s">
        <v>324</v>
      </c>
      <c r="D30" t="s">
        <v>897</v>
      </c>
      <c r="E30" t="s">
        <v>905</v>
      </c>
      <c r="F30" t="s">
        <v>13</v>
      </c>
      <c r="G30" t="s">
        <v>899</v>
      </c>
      <c r="H30" t="s">
        <v>889</v>
      </c>
      <c r="I30" t="s">
        <v>14</v>
      </c>
      <c r="J30" t="s">
        <v>14</v>
      </c>
      <c r="K30" t="s">
        <v>900</v>
      </c>
      <c r="L30" t="s">
        <v>900</v>
      </c>
      <c r="M30" t="s">
        <v>900</v>
      </c>
      <c r="N30" t="s">
        <v>901</v>
      </c>
      <c r="O30" t="s">
        <v>900</v>
      </c>
      <c r="P30" t="s">
        <v>900</v>
      </c>
      <c r="Q30" t="s">
        <v>14</v>
      </c>
      <c r="R30" t="s">
        <v>900</v>
      </c>
      <c r="S30" t="s">
        <v>900</v>
      </c>
      <c r="T30" t="s">
        <v>900</v>
      </c>
      <c r="U30" t="s">
        <v>900</v>
      </c>
    </row>
    <row r="31" spans="1:21" hidden="1" x14ac:dyDescent="0.25">
      <c r="A31" s="96">
        <f>MATCH(B31,'Bảng công'!$A$6:$A$13,0)</f>
        <v>3</v>
      </c>
      <c r="B31" t="s">
        <v>323</v>
      </c>
      <c r="C31" t="s">
        <v>324</v>
      </c>
      <c r="D31" t="s">
        <v>897</v>
      </c>
      <c r="E31" t="s">
        <v>906</v>
      </c>
      <c r="F31" t="s">
        <v>13</v>
      </c>
      <c r="G31" t="s">
        <v>899</v>
      </c>
      <c r="H31" t="s">
        <v>889</v>
      </c>
      <c r="I31" t="s">
        <v>985</v>
      </c>
      <c r="J31" t="s">
        <v>14</v>
      </c>
      <c r="K31" t="s">
        <v>949</v>
      </c>
      <c r="L31" t="s">
        <v>900</v>
      </c>
      <c r="M31" t="s">
        <v>900</v>
      </c>
      <c r="N31" t="s">
        <v>901</v>
      </c>
      <c r="O31" t="s">
        <v>900</v>
      </c>
      <c r="P31" t="s">
        <v>900</v>
      </c>
      <c r="Q31" t="s">
        <v>14</v>
      </c>
      <c r="R31" t="s">
        <v>900</v>
      </c>
      <c r="S31" t="s">
        <v>900</v>
      </c>
      <c r="T31" t="s">
        <v>900</v>
      </c>
      <c r="U31" t="s">
        <v>900</v>
      </c>
    </row>
    <row r="32" spans="1:21" x14ac:dyDescent="0.25">
      <c r="A32" s="96">
        <f>MATCH(B32,'Bảng công'!$A$6:$A$13,0)</f>
        <v>3</v>
      </c>
      <c r="B32" t="s">
        <v>323</v>
      </c>
      <c r="C32" t="s">
        <v>324</v>
      </c>
      <c r="D32" t="s">
        <v>897</v>
      </c>
      <c r="E32" t="s">
        <v>907</v>
      </c>
      <c r="F32" t="s">
        <v>13</v>
      </c>
      <c r="G32" t="s">
        <v>899</v>
      </c>
      <c r="H32" t="s">
        <v>889</v>
      </c>
      <c r="I32" t="s">
        <v>986</v>
      </c>
      <c r="J32" t="s">
        <v>14</v>
      </c>
      <c r="K32" t="s">
        <v>987</v>
      </c>
      <c r="L32" t="s">
        <v>900</v>
      </c>
      <c r="M32" t="s">
        <v>900</v>
      </c>
      <c r="N32" t="s">
        <v>901</v>
      </c>
      <c r="O32" t="s">
        <v>900</v>
      </c>
      <c r="P32" t="s">
        <v>900</v>
      </c>
      <c r="Q32" t="s">
        <v>14</v>
      </c>
      <c r="R32" t="s">
        <v>900</v>
      </c>
      <c r="S32" t="s">
        <v>900</v>
      </c>
      <c r="T32" t="s">
        <v>900</v>
      </c>
      <c r="U32" t="s">
        <v>900</v>
      </c>
    </row>
    <row r="33" spans="1:21" x14ac:dyDescent="0.25">
      <c r="A33" s="96">
        <f>MATCH(B33,'Bảng công'!$A$6:$A$13,0)</f>
        <v>3</v>
      </c>
      <c r="B33" t="s">
        <v>323</v>
      </c>
      <c r="C33" t="s">
        <v>324</v>
      </c>
      <c r="D33" t="s">
        <v>897</v>
      </c>
      <c r="E33" t="s">
        <v>909</v>
      </c>
      <c r="F33" t="s">
        <v>13</v>
      </c>
      <c r="G33" t="s">
        <v>899</v>
      </c>
      <c r="H33" t="s">
        <v>889</v>
      </c>
      <c r="I33" t="s">
        <v>988</v>
      </c>
      <c r="J33" t="s">
        <v>14</v>
      </c>
      <c r="K33" t="s">
        <v>943</v>
      </c>
      <c r="L33" t="s">
        <v>900</v>
      </c>
      <c r="M33" t="s">
        <v>900</v>
      </c>
      <c r="N33" t="s">
        <v>901</v>
      </c>
      <c r="O33" t="s">
        <v>900</v>
      </c>
      <c r="P33" t="s">
        <v>900</v>
      </c>
      <c r="Q33" t="s">
        <v>14</v>
      </c>
      <c r="R33" t="s">
        <v>900</v>
      </c>
      <c r="S33" t="s">
        <v>900</v>
      </c>
      <c r="T33" t="s">
        <v>900</v>
      </c>
      <c r="U33" t="s">
        <v>900</v>
      </c>
    </row>
    <row r="34" spans="1:21" hidden="1" x14ac:dyDescent="0.25">
      <c r="A34" s="96">
        <f>MATCH(B34,'Bảng công'!$A$6:$A$13,0)</f>
        <v>3</v>
      </c>
      <c r="B34" t="s">
        <v>323</v>
      </c>
      <c r="C34" t="s">
        <v>324</v>
      </c>
      <c r="D34" t="s">
        <v>897</v>
      </c>
      <c r="E34" t="s">
        <v>910</v>
      </c>
      <c r="F34" t="s">
        <v>13</v>
      </c>
      <c r="G34" t="s">
        <v>899</v>
      </c>
      <c r="H34" t="s">
        <v>889</v>
      </c>
      <c r="I34" t="s">
        <v>989</v>
      </c>
      <c r="J34" t="s">
        <v>14</v>
      </c>
      <c r="K34" t="s">
        <v>924</v>
      </c>
      <c r="L34" t="s">
        <v>900</v>
      </c>
      <c r="M34" t="s">
        <v>990</v>
      </c>
      <c r="N34" t="s">
        <v>991</v>
      </c>
      <c r="O34" t="s">
        <v>990</v>
      </c>
      <c r="P34" t="s">
        <v>900</v>
      </c>
      <c r="Q34" t="s">
        <v>14</v>
      </c>
      <c r="R34" t="s">
        <v>900</v>
      </c>
      <c r="S34" t="s">
        <v>900</v>
      </c>
      <c r="T34" t="s">
        <v>900</v>
      </c>
      <c r="U34" t="s">
        <v>900</v>
      </c>
    </row>
    <row r="35" spans="1:21" hidden="1" x14ac:dyDescent="0.25">
      <c r="A35" s="96">
        <f>MATCH(B35,'Bảng công'!$A$6:$A$13,0)</f>
        <v>3</v>
      </c>
      <c r="B35" t="s">
        <v>323</v>
      </c>
      <c r="C35" t="s">
        <v>324</v>
      </c>
      <c r="D35" t="s">
        <v>897</v>
      </c>
      <c r="E35" t="s">
        <v>911</v>
      </c>
      <c r="F35" t="s">
        <v>13</v>
      </c>
      <c r="G35" t="s">
        <v>899</v>
      </c>
      <c r="H35" t="s">
        <v>889</v>
      </c>
      <c r="I35" t="s">
        <v>14</v>
      </c>
      <c r="J35" t="s">
        <v>14</v>
      </c>
      <c r="K35" t="s">
        <v>900</v>
      </c>
      <c r="L35" t="s">
        <v>900</v>
      </c>
      <c r="M35" t="s">
        <v>900</v>
      </c>
      <c r="N35" t="s">
        <v>901</v>
      </c>
      <c r="O35" t="s">
        <v>900</v>
      </c>
      <c r="P35" t="s">
        <v>900</v>
      </c>
      <c r="Q35" t="s">
        <v>14</v>
      </c>
      <c r="R35" t="s">
        <v>900</v>
      </c>
      <c r="S35" t="s">
        <v>900</v>
      </c>
      <c r="T35" t="s">
        <v>900</v>
      </c>
      <c r="U35" t="s">
        <v>900</v>
      </c>
    </row>
    <row r="36" spans="1:21" hidden="1" x14ac:dyDescent="0.25">
      <c r="A36" s="96">
        <f>MATCH(B36,'Bảng công'!$A$6:$A$13,0)</f>
        <v>3</v>
      </c>
      <c r="B36" t="s">
        <v>323</v>
      </c>
      <c r="C36" t="s">
        <v>324</v>
      </c>
      <c r="D36" t="s">
        <v>897</v>
      </c>
      <c r="E36" t="s">
        <v>913</v>
      </c>
      <c r="F36" t="s">
        <v>13</v>
      </c>
      <c r="G36" t="s">
        <v>899</v>
      </c>
      <c r="H36" t="s">
        <v>889</v>
      </c>
      <c r="I36" t="s">
        <v>14</v>
      </c>
      <c r="J36" t="s">
        <v>14</v>
      </c>
      <c r="K36" t="s">
        <v>900</v>
      </c>
      <c r="L36" t="s">
        <v>900</v>
      </c>
      <c r="M36" t="s">
        <v>900</v>
      </c>
      <c r="N36" t="s">
        <v>901</v>
      </c>
      <c r="O36" t="s">
        <v>900</v>
      </c>
      <c r="P36" t="s">
        <v>900</v>
      </c>
      <c r="Q36" t="s">
        <v>14</v>
      </c>
      <c r="R36" t="s">
        <v>900</v>
      </c>
      <c r="S36" t="s">
        <v>900</v>
      </c>
      <c r="T36" t="s">
        <v>900</v>
      </c>
      <c r="U36" t="s">
        <v>900</v>
      </c>
    </row>
    <row r="37" spans="1:21" hidden="1" x14ac:dyDescent="0.25">
      <c r="A37" s="96">
        <f>MATCH(B37,'Bảng công'!$A$6:$A$13,0)</f>
        <v>3</v>
      </c>
      <c r="B37" t="s">
        <v>323</v>
      </c>
      <c r="C37" t="s">
        <v>324</v>
      </c>
      <c r="D37" t="s">
        <v>897</v>
      </c>
      <c r="E37" t="s">
        <v>914</v>
      </c>
      <c r="F37" t="s">
        <v>13</v>
      </c>
      <c r="G37" t="s">
        <v>899</v>
      </c>
      <c r="H37" t="s">
        <v>889</v>
      </c>
      <c r="I37" t="s">
        <v>14</v>
      </c>
      <c r="J37" t="s">
        <v>14</v>
      </c>
      <c r="K37" t="s">
        <v>900</v>
      </c>
      <c r="L37" t="s">
        <v>900</v>
      </c>
      <c r="M37" t="s">
        <v>900</v>
      </c>
      <c r="N37" t="s">
        <v>901</v>
      </c>
      <c r="O37" t="s">
        <v>900</v>
      </c>
      <c r="P37" t="s">
        <v>900</v>
      </c>
      <c r="Q37" t="s">
        <v>14</v>
      </c>
      <c r="R37" t="s">
        <v>900</v>
      </c>
      <c r="S37" t="s">
        <v>900</v>
      </c>
      <c r="T37" t="s">
        <v>900</v>
      </c>
      <c r="U37" t="s">
        <v>900</v>
      </c>
    </row>
    <row r="38" spans="1:21" hidden="1" x14ac:dyDescent="0.25">
      <c r="A38" s="96">
        <f>MATCH(B38,'Bảng công'!$A$6:$A$13,0)</f>
        <v>3</v>
      </c>
      <c r="B38" t="s">
        <v>323</v>
      </c>
      <c r="C38" t="s">
        <v>324</v>
      </c>
      <c r="D38" t="s">
        <v>897</v>
      </c>
      <c r="E38" t="s">
        <v>915</v>
      </c>
      <c r="F38" t="s">
        <v>13</v>
      </c>
      <c r="G38" t="s">
        <v>899</v>
      </c>
      <c r="H38" t="s">
        <v>889</v>
      </c>
      <c r="I38" t="s">
        <v>14</v>
      </c>
      <c r="J38" t="s">
        <v>14</v>
      </c>
      <c r="K38" t="s">
        <v>900</v>
      </c>
      <c r="L38" t="s">
        <v>900</v>
      </c>
      <c r="M38" t="s">
        <v>900</v>
      </c>
      <c r="N38" t="s">
        <v>901</v>
      </c>
      <c r="O38" t="s">
        <v>900</v>
      </c>
      <c r="P38" t="s">
        <v>900</v>
      </c>
      <c r="Q38" t="s">
        <v>14</v>
      </c>
      <c r="R38" t="s">
        <v>900</v>
      </c>
      <c r="S38" t="s">
        <v>900</v>
      </c>
      <c r="T38" t="s">
        <v>900</v>
      </c>
      <c r="U38" t="s">
        <v>900</v>
      </c>
    </row>
    <row r="39" spans="1:21" hidden="1" x14ac:dyDescent="0.25">
      <c r="A39" s="96">
        <f>MATCH(B39,'Bảng công'!$A$6:$A$13,0)</f>
        <v>3</v>
      </c>
      <c r="B39" t="s">
        <v>323</v>
      </c>
      <c r="C39" t="s">
        <v>324</v>
      </c>
      <c r="D39" t="s">
        <v>897</v>
      </c>
      <c r="E39" t="s">
        <v>916</v>
      </c>
      <c r="F39" t="s">
        <v>13</v>
      </c>
      <c r="G39" t="s">
        <v>899</v>
      </c>
      <c r="H39" t="s">
        <v>889</v>
      </c>
      <c r="I39" t="s">
        <v>992</v>
      </c>
      <c r="J39" t="s">
        <v>14</v>
      </c>
      <c r="K39" t="s">
        <v>936</v>
      </c>
      <c r="L39" t="s">
        <v>900</v>
      </c>
      <c r="M39" t="s">
        <v>900</v>
      </c>
      <c r="N39" t="s">
        <v>901</v>
      </c>
      <c r="O39" t="s">
        <v>900</v>
      </c>
      <c r="P39" t="s">
        <v>900</v>
      </c>
      <c r="Q39" t="s">
        <v>14</v>
      </c>
      <c r="R39" t="s">
        <v>900</v>
      </c>
      <c r="S39" t="s">
        <v>900</v>
      </c>
      <c r="T39" t="s">
        <v>900</v>
      </c>
      <c r="U39" t="s">
        <v>900</v>
      </c>
    </row>
    <row r="40" spans="1:21" hidden="1" x14ac:dyDescent="0.25">
      <c r="A40" s="96">
        <f>MATCH(B40,'Bảng công'!$A$6:$A$13,0)</f>
        <v>3</v>
      </c>
      <c r="B40" t="s">
        <v>323</v>
      </c>
      <c r="C40" t="s">
        <v>324</v>
      </c>
      <c r="D40" t="s">
        <v>897</v>
      </c>
      <c r="E40" t="s">
        <v>917</v>
      </c>
      <c r="F40" t="s">
        <v>13</v>
      </c>
      <c r="G40" t="s">
        <v>899</v>
      </c>
      <c r="H40" t="s">
        <v>889</v>
      </c>
      <c r="I40" t="s">
        <v>993</v>
      </c>
      <c r="J40" t="s">
        <v>14</v>
      </c>
      <c r="K40" t="s">
        <v>990</v>
      </c>
      <c r="L40" t="s">
        <v>900</v>
      </c>
      <c r="M40" t="s">
        <v>900</v>
      </c>
      <c r="N40" t="s">
        <v>901</v>
      </c>
      <c r="O40" t="s">
        <v>900</v>
      </c>
      <c r="P40" t="s">
        <v>900</v>
      </c>
      <c r="Q40" t="s">
        <v>14</v>
      </c>
      <c r="R40" t="s">
        <v>900</v>
      </c>
      <c r="S40" t="s">
        <v>900</v>
      </c>
      <c r="T40" t="s">
        <v>900</v>
      </c>
      <c r="U40" t="s">
        <v>900</v>
      </c>
    </row>
    <row r="41" spans="1:21" hidden="1" x14ac:dyDescent="0.25">
      <c r="A41" s="96">
        <f>MATCH(B41,'Bảng công'!$A$6:$A$13,0)</f>
        <v>3</v>
      </c>
      <c r="B41" t="s">
        <v>323</v>
      </c>
      <c r="C41" t="s">
        <v>324</v>
      </c>
      <c r="D41" t="s">
        <v>897</v>
      </c>
      <c r="E41" t="s">
        <v>919</v>
      </c>
      <c r="F41" t="s">
        <v>13</v>
      </c>
      <c r="G41" t="s">
        <v>899</v>
      </c>
      <c r="H41" t="s">
        <v>889</v>
      </c>
      <c r="I41" t="s">
        <v>994</v>
      </c>
      <c r="J41" t="s">
        <v>14</v>
      </c>
      <c r="K41" t="s">
        <v>929</v>
      </c>
      <c r="L41" t="s">
        <v>900</v>
      </c>
      <c r="M41" t="s">
        <v>900</v>
      </c>
      <c r="N41" t="s">
        <v>901</v>
      </c>
      <c r="O41" t="s">
        <v>900</v>
      </c>
      <c r="P41" t="s">
        <v>900</v>
      </c>
      <c r="Q41" t="s">
        <v>14</v>
      </c>
      <c r="R41" t="s">
        <v>900</v>
      </c>
      <c r="S41" t="s">
        <v>900</v>
      </c>
      <c r="T41" t="s">
        <v>900</v>
      </c>
      <c r="U41" t="s">
        <v>900</v>
      </c>
    </row>
    <row r="42" spans="1:21" hidden="1" x14ac:dyDescent="0.25">
      <c r="A42" s="96">
        <f>MATCH(B42,'Bảng công'!$A$6:$A$13,0)</f>
        <v>3</v>
      </c>
      <c r="B42" t="s">
        <v>323</v>
      </c>
      <c r="C42" t="s">
        <v>324</v>
      </c>
      <c r="D42" t="s">
        <v>897</v>
      </c>
      <c r="E42" t="s">
        <v>920</v>
      </c>
      <c r="F42" t="s">
        <v>13</v>
      </c>
      <c r="G42" t="s">
        <v>899</v>
      </c>
      <c r="H42" t="s">
        <v>889</v>
      </c>
      <c r="I42" t="s">
        <v>995</v>
      </c>
      <c r="J42" t="s">
        <v>14</v>
      </c>
      <c r="K42" t="s">
        <v>935</v>
      </c>
      <c r="L42" t="s">
        <v>900</v>
      </c>
      <c r="M42" t="s">
        <v>900</v>
      </c>
      <c r="N42" t="s">
        <v>901</v>
      </c>
      <c r="O42" t="s">
        <v>900</v>
      </c>
      <c r="P42" t="s">
        <v>900</v>
      </c>
      <c r="Q42" t="s">
        <v>14</v>
      </c>
      <c r="R42" t="s">
        <v>900</v>
      </c>
      <c r="S42" t="s">
        <v>900</v>
      </c>
      <c r="T42" t="s">
        <v>900</v>
      </c>
      <c r="U42" t="s">
        <v>900</v>
      </c>
    </row>
    <row r="43" spans="1:21" hidden="1" x14ac:dyDescent="0.25">
      <c r="A43" s="96">
        <f>MATCH(B43,'Bảng công'!$A$6:$A$13,0)</f>
        <v>3</v>
      </c>
      <c r="B43" t="s">
        <v>323</v>
      </c>
      <c r="C43" t="s">
        <v>324</v>
      </c>
      <c r="D43" t="s">
        <v>897</v>
      </c>
      <c r="E43" t="s">
        <v>921</v>
      </c>
      <c r="F43" t="s">
        <v>13</v>
      </c>
      <c r="G43" t="s">
        <v>899</v>
      </c>
      <c r="H43" t="s">
        <v>889</v>
      </c>
      <c r="I43" t="s">
        <v>996</v>
      </c>
      <c r="J43" t="s">
        <v>14</v>
      </c>
      <c r="K43" t="s">
        <v>942</v>
      </c>
      <c r="L43" t="s">
        <v>900</v>
      </c>
      <c r="M43" t="s">
        <v>900</v>
      </c>
      <c r="N43" t="s">
        <v>901</v>
      </c>
      <c r="O43" t="s">
        <v>900</v>
      </c>
      <c r="P43" t="s">
        <v>900</v>
      </c>
      <c r="Q43" t="s">
        <v>14</v>
      </c>
      <c r="R43" t="s">
        <v>900</v>
      </c>
      <c r="S43" t="s">
        <v>900</v>
      </c>
      <c r="T43" t="s">
        <v>900</v>
      </c>
      <c r="U43" t="s">
        <v>900</v>
      </c>
    </row>
    <row r="44" spans="1:21" hidden="1" x14ac:dyDescent="0.25">
      <c r="A44" s="96">
        <f>MATCH(B44,'Bảng công'!$A$6:$A$13,0)</f>
        <v>3</v>
      </c>
      <c r="B44" t="s">
        <v>323</v>
      </c>
      <c r="C44" t="s">
        <v>324</v>
      </c>
      <c r="D44" t="s">
        <v>897</v>
      </c>
      <c r="E44" t="s">
        <v>923</v>
      </c>
      <c r="F44" t="s">
        <v>13</v>
      </c>
      <c r="G44" t="s">
        <v>899</v>
      </c>
      <c r="H44" t="s">
        <v>889</v>
      </c>
      <c r="I44" t="s">
        <v>997</v>
      </c>
      <c r="J44" t="s">
        <v>14</v>
      </c>
      <c r="K44" t="s">
        <v>942</v>
      </c>
      <c r="L44" t="s">
        <v>900</v>
      </c>
      <c r="M44" t="s">
        <v>900</v>
      </c>
      <c r="N44" t="s">
        <v>901</v>
      </c>
      <c r="O44" t="s">
        <v>900</v>
      </c>
      <c r="P44" t="s">
        <v>900</v>
      </c>
      <c r="Q44" t="s">
        <v>14</v>
      </c>
      <c r="R44" t="s">
        <v>900</v>
      </c>
      <c r="S44" t="s">
        <v>900</v>
      </c>
      <c r="T44" t="s">
        <v>900</v>
      </c>
      <c r="U44" t="s">
        <v>900</v>
      </c>
    </row>
    <row r="45" spans="1:21" hidden="1" x14ac:dyDescent="0.25">
      <c r="A45" s="96">
        <f>MATCH(B45,'Bảng công'!$A$6:$A$13,0)</f>
        <v>3</v>
      </c>
      <c r="B45" t="s">
        <v>323</v>
      </c>
      <c r="C45" t="s">
        <v>324</v>
      </c>
      <c r="D45" t="s">
        <v>897</v>
      </c>
      <c r="E45" t="s">
        <v>926</v>
      </c>
      <c r="F45" t="s">
        <v>13</v>
      </c>
      <c r="G45" t="s">
        <v>899</v>
      </c>
      <c r="H45" t="s">
        <v>889</v>
      </c>
      <c r="I45" t="s">
        <v>998</v>
      </c>
      <c r="J45" t="s">
        <v>14</v>
      </c>
      <c r="K45" t="s">
        <v>958</v>
      </c>
      <c r="L45" t="s">
        <v>900</v>
      </c>
      <c r="M45" t="s">
        <v>900</v>
      </c>
      <c r="N45" t="s">
        <v>901</v>
      </c>
      <c r="O45" t="s">
        <v>900</v>
      </c>
      <c r="P45" t="s">
        <v>900</v>
      </c>
      <c r="Q45" t="s">
        <v>14</v>
      </c>
      <c r="R45" t="s">
        <v>900</v>
      </c>
      <c r="S45" t="s">
        <v>900</v>
      </c>
      <c r="T45" t="s">
        <v>900</v>
      </c>
      <c r="U45" t="s">
        <v>900</v>
      </c>
    </row>
    <row r="46" spans="1:21" hidden="1" x14ac:dyDescent="0.25">
      <c r="A46" s="96">
        <f>MATCH(B46,'Bảng công'!$A$6:$A$13,0)</f>
        <v>3</v>
      </c>
      <c r="B46" t="s">
        <v>323</v>
      </c>
      <c r="C46" t="s">
        <v>324</v>
      </c>
      <c r="D46" t="s">
        <v>897</v>
      </c>
      <c r="E46" t="s">
        <v>927</v>
      </c>
      <c r="F46" t="s">
        <v>13</v>
      </c>
      <c r="G46" t="s">
        <v>899</v>
      </c>
      <c r="H46" t="s">
        <v>889</v>
      </c>
      <c r="I46" t="s">
        <v>165</v>
      </c>
      <c r="J46" t="s">
        <v>14</v>
      </c>
      <c r="K46" t="s">
        <v>935</v>
      </c>
      <c r="L46" t="s">
        <v>900</v>
      </c>
      <c r="M46" t="s">
        <v>900</v>
      </c>
      <c r="N46" t="s">
        <v>901</v>
      </c>
      <c r="O46" t="s">
        <v>900</v>
      </c>
      <c r="P46" t="s">
        <v>900</v>
      </c>
      <c r="Q46" t="s">
        <v>14</v>
      </c>
      <c r="R46" t="s">
        <v>900</v>
      </c>
      <c r="S46" t="s">
        <v>900</v>
      </c>
      <c r="T46" t="s">
        <v>900</v>
      </c>
      <c r="U46" t="s">
        <v>900</v>
      </c>
    </row>
    <row r="47" spans="1:21" hidden="1" x14ac:dyDescent="0.25">
      <c r="A47" s="96">
        <f>MATCH(B47,'Bảng công'!$A$6:$A$13,0)</f>
        <v>3</v>
      </c>
      <c r="B47" t="s">
        <v>323</v>
      </c>
      <c r="C47" t="s">
        <v>324</v>
      </c>
      <c r="D47" t="s">
        <v>897</v>
      </c>
      <c r="E47" t="s">
        <v>928</v>
      </c>
      <c r="F47" t="s">
        <v>13</v>
      </c>
      <c r="G47" t="s">
        <v>899</v>
      </c>
      <c r="H47" t="s">
        <v>889</v>
      </c>
      <c r="I47" t="s">
        <v>999</v>
      </c>
      <c r="J47" t="s">
        <v>14</v>
      </c>
      <c r="K47" t="s">
        <v>944</v>
      </c>
      <c r="L47" t="s">
        <v>900</v>
      </c>
      <c r="M47" t="s">
        <v>900</v>
      </c>
      <c r="N47" t="s">
        <v>901</v>
      </c>
      <c r="O47" t="s">
        <v>900</v>
      </c>
      <c r="P47" t="s">
        <v>900</v>
      </c>
      <c r="Q47" t="s">
        <v>14</v>
      </c>
      <c r="R47" t="s">
        <v>900</v>
      </c>
      <c r="S47" t="s">
        <v>900</v>
      </c>
      <c r="T47" t="s">
        <v>900</v>
      </c>
      <c r="U47" t="s">
        <v>900</v>
      </c>
    </row>
    <row r="48" spans="1:21" x14ac:dyDescent="0.25">
      <c r="A48" s="96">
        <f>MATCH(B48,'Bảng công'!$A$6:$A$13,0)</f>
        <v>3</v>
      </c>
      <c r="B48" t="s">
        <v>323</v>
      </c>
      <c r="C48" t="s">
        <v>324</v>
      </c>
      <c r="D48" t="s">
        <v>897</v>
      </c>
      <c r="E48" t="s">
        <v>930</v>
      </c>
      <c r="F48" t="s">
        <v>13</v>
      </c>
      <c r="G48" t="s">
        <v>899</v>
      </c>
      <c r="H48" t="s">
        <v>889</v>
      </c>
      <c r="I48" t="s">
        <v>1000</v>
      </c>
      <c r="J48" t="s">
        <v>14</v>
      </c>
      <c r="K48" t="s">
        <v>1001</v>
      </c>
      <c r="L48" t="s">
        <v>900</v>
      </c>
      <c r="M48" t="s">
        <v>900</v>
      </c>
      <c r="N48" t="s">
        <v>901</v>
      </c>
      <c r="O48" t="s">
        <v>900</v>
      </c>
      <c r="P48" t="s">
        <v>900</v>
      </c>
      <c r="Q48" t="s">
        <v>14</v>
      </c>
      <c r="R48" t="s">
        <v>900</v>
      </c>
      <c r="S48" t="s">
        <v>900</v>
      </c>
      <c r="T48" t="s">
        <v>900</v>
      </c>
      <c r="U48" t="s">
        <v>900</v>
      </c>
    </row>
    <row r="49" spans="1:21" hidden="1" x14ac:dyDescent="0.25">
      <c r="A49" s="96">
        <f>MATCH(B49,'Bảng công'!$A$6:$A$13,0)</f>
        <v>3</v>
      </c>
      <c r="B49" t="s">
        <v>323</v>
      </c>
      <c r="C49" t="s">
        <v>324</v>
      </c>
      <c r="D49" t="s">
        <v>897</v>
      </c>
      <c r="E49" t="s">
        <v>932</v>
      </c>
      <c r="F49" t="s">
        <v>13</v>
      </c>
      <c r="G49" t="s">
        <v>899</v>
      </c>
      <c r="H49" t="s">
        <v>889</v>
      </c>
      <c r="I49" t="s">
        <v>1002</v>
      </c>
      <c r="J49" t="s">
        <v>14</v>
      </c>
      <c r="K49" t="s">
        <v>1003</v>
      </c>
      <c r="L49" t="s">
        <v>900</v>
      </c>
      <c r="M49" t="s">
        <v>900</v>
      </c>
      <c r="N49" t="s">
        <v>901</v>
      </c>
      <c r="O49" t="s">
        <v>900</v>
      </c>
      <c r="P49" t="s">
        <v>900</v>
      </c>
      <c r="Q49" t="s">
        <v>14</v>
      </c>
      <c r="R49" t="s">
        <v>900</v>
      </c>
      <c r="S49" t="s">
        <v>900</v>
      </c>
      <c r="T49" t="s">
        <v>900</v>
      </c>
      <c r="U49" t="s">
        <v>900</v>
      </c>
    </row>
    <row r="50" spans="1:21" hidden="1" x14ac:dyDescent="0.25">
      <c r="A50" s="96">
        <f>MATCH(B50,'Bảng công'!$A$6:$A$13,0)</f>
        <v>3</v>
      </c>
      <c r="B50" t="s">
        <v>323</v>
      </c>
      <c r="C50" t="s">
        <v>324</v>
      </c>
      <c r="D50" t="s">
        <v>897</v>
      </c>
      <c r="E50" t="s">
        <v>933</v>
      </c>
      <c r="F50" t="s">
        <v>13</v>
      </c>
      <c r="G50" t="s">
        <v>899</v>
      </c>
      <c r="H50" t="s">
        <v>889</v>
      </c>
      <c r="I50" t="s">
        <v>14</v>
      </c>
      <c r="J50" t="s">
        <v>14</v>
      </c>
      <c r="K50" t="s">
        <v>900</v>
      </c>
      <c r="L50" t="s">
        <v>900</v>
      </c>
      <c r="M50" t="s">
        <v>900</v>
      </c>
      <c r="N50" t="s">
        <v>901</v>
      </c>
      <c r="O50" t="s">
        <v>900</v>
      </c>
      <c r="P50" t="s">
        <v>900</v>
      </c>
      <c r="Q50" t="s">
        <v>14</v>
      </c>
      <c r="R50" t="s">
        <v>900</v>
      </c>
      <c r="S50" t="s">
        <v>900</v>
      </c>
      <c r="T50" t="s">
        <v>900</v>
      </c>
      <c r="U50" t="s">
        <v>900</v>
      </c>
    </row>
    <row r="51" spans="1:21" hidden="1" x14ac:dyDescent="0.25">
      <c r="A51" s="96">
        <f>MATCH(B51,'Bảng công'!$A$6:$A$13,0)</f>
        <v>8</v>
      </c>
      <c r="B51" t="s">
        <v>559</v>
      </c>
      <c r="C51" t="s">
        <v>560</v>
      </c>
      <c r="D51" t="s">
        <v>897</v>
      </c>
      <c r="E51" t="s">
        <v>898</v>
      </c>
      <c r="F51" t="s">
        <v>13</v>
      </c>
      <c r="G51" t="s">
        <v>899</v>
      </c>
      <c r="H51" t="s">
        <v>889</v>
      </c>
      <c r="I51" t="s">
        <v>14</v>
      </c>
      <c r="J51" t="s">
        <v>1010</v>
      </c>
      <c r="K51" t="s">
        <v>900</v>
      </c>
      <c r="L51" t="s">
        <v>900</v>
      </c>
      <c r="M51" t="s">
        <v>900</v>
      </c>
      <c r="N51" t="s">
        <v>901</v>
      </c>
      <c r="O51" t="s">
        <v>900</v>
      </c>
      <c r="P51" t="s">
        <v>900</v>
      </c>
      <c r="Q51" t="s">
        <v>14</v>
      </c>
      <c r="R51" t="s">
        <v>900</v>
      </c>
      <c r="S51" t="s">
        <v>900</v>
      </c>
      <c r="T51" t="s">
        <v>900</v>
      </c>
      <c r="U51" t="s">
        <v>900</v>
      </c>
    </row>
    <row r="52" spans="1:21" hidden="1" x14ac:dyDescent="0.25">
      <c r="A52" s="96">
        <f>MATCH(B52,'Bảng công'!$A$6:$A$13,0)</f>
        <v>8</v>
      </c>
      <c r="B52" t="s">
        <v>559</v>
      </c>
      <c r="C52" t="s">
        <v>560</v>
      </c>
      <c r="D52" t="s">
        <v>897</v>
      </c>
      <c r="E52" t="s">
        <v>903</v>
      </c>
      <c r="F52" t="s">
        <v>13</v>
      </c>
      <c r="G52" t="s">
        <v>899</v>
      </c>
      <c r="H52" t="s">
        <v>886</v>
      </c>
      <c r="I52" t="s">
        <v>1011</v>
      </c>
      <c r="J52" t="s">
        <v>1012</v>
      </c>
      <c r="K52" t="s">
        <v>937</v>
      </c>
      <c r="L52" t="s">
        <v>900</v>
      </c>
      <c r="M52" t="s">
        <v>1005</v>
      </c>
      <c r="N52" t="s">
        <v>900</v>
      </c>
      <c r="O52" t="s">
        <v>901</v>
      </c>
      <c r="P52" t="s">
        <v>900</v>
      </c>
      <c r="Q52" t="s">
        <v>14</v>
      </c>
      <c r="R52" t="s">
        <v>900</v>
      </c>
      <c r="S52" t="s">
        <v>908</v>
      </c>
      <c r="T52" t="s">
        <v>900</v>
      </c>
      <c r="U52" t="s">
        <v>900</v>
      </c>
    </row>
    <row r="53" spans="1:21" hidden="1" x14ac:dyDescent="0.25">
      <c r="A53" s="96">
        <f>MATCH(B53,'Bảng công'!$A$6:$A$13,0)</f>
        <v>8</v>
      </c>
      <c r="B53" t="s">
        <v>559</v>
      </c>
      <c r="C53" t="s">
        <v>560</v>
      </c>
      <c r="D53" t="s">
        <v>897</v>
      </c>
      <c r="E53" t="s">
        <v>904</v>
      </c>
      <c r="F53" t="s">
        <v>13</v>
      </c>
      <c r="G53" t="s">
        <v>899</v>
      </c>
      <c r="H53" t="s">
        <v>886</v>
      </c>
      <c r="I53" t="s">
        <v>1013</v>
      </c>
      <c r="J53" t="s">
        <v>775</v>
      </c>
      <c r="K53" t="s">
        <v>929</v>
      </c>
      <c r="L53" t="s">
        <v>900</v>
      </c>
      <c r="M53" t="s">
        <v>991</v>
      </c>
      <c r="N53" t="s">
        <v>990</v>
      </c>
      <c r="O53" t="s">
        <v>991</v>
      </c>
      <c r="P53" t="s">
        <v>900</v>
      </c>
      <c r="Q53" t="s">
        <v>14</v>
      </c>
      <c r="R53" t="s">
        <v>900</v>
      </c>
      <c r="S53" t="s">
        <v>949</v>
      </c>
      <c r="T53" t="s">
        <v>900</v>
      </c>
      <c r="U53" t="s">
        <v>900</v>
      </c>
    </row>
    <row r="54" spans="1:21" hidden="1" x14ac:dyDescent="0.25">
      <c r="A54" s="96">
        <f>MATCH(B54,'Bảng công'!$A$6:$A$13,0)</f>
        <v>8</v>
      </c>
      <c r="B54" t="s">
        <v>559</v>
      </c>
      <c r="C54" t="s">
        <v>560</v>
      </c>
      <c r="D54" t="s">
        <v>897</v>
      </c>
      <c r="E54" t="s">
        <v>905</v>
      </c>
      <c r="F54" t="s">
        <v>13</v>
      </c>
      <c r="G54" t="s">
        <v>899</v>
      </c>
      <c r="H54" t="s">
        <v>889</v>
      </c>
      <c r="I54" t="s">
        <v>14</v>
      </c>
      <c r="J54" t="s">
        <v>1014</v>
      </c>
      <c r="K54" t="s">
        <v>900</v>
      </c>
      <c r="L54" t="s">
        <v>900</v>
      </c>
      <c r="M54" t="s">
        <v>900</v>
      </c>
      <c r="N54" t="s">
        <v>901</v>
      </c>
      <c r="O54" t="s">
        <v>900</v>
      </c>
      <c r="P54" t="s">
        <v>900</v>
      </c>
      <c r="Q54" t="s">
        <v>14</v>
      </c>
      <c r="R54" t="s">
        <v>900</v>
      </c>
      <c r="S54" t="s">
        <v>900</v>
      </c>
      <c r="T54" t="s">
        <v>900</v>
      </c>
      <c r="U54" t="s">
        <v>900</v>
      </c>
    </row>
    <row r="55" spans="1:21" hidden="1" x14ac:dyDescent="0.25">
      <c r="A55" s="96">
        <f>MATCH(B55,'Bảng công'!$A$6:$A$13,0)</f>
        <v>8</v>
      </c>
      <c r="B55" t="s">
        <v>559</v>
      </c>
      <c r="C55" t="s">
        <v>560</v>
      </c>
      <c r="D55" t="s">
        <v>897</v>
      </c>
      <c r="E55" t="s">
        <v>906</v>
      </c>
      <c r="F55" t="s">
        <v>13</v>
      </c>
      <c r="G55" t="s">
        <v>899</v>
      </c>
      <c r="H55" t="s">
        <v>889</v>
      </c>
      <c r="I55" t="s">
        <v>14</v>
      </c>
      <c r="J55" t="s">
        <v>14</v>
      </c>
      <c r="K55" t="s">
        <v>900</v>
      </c>
      <c r="L55" t="s">
        <v>900</v>
      </c>
      <c r="M55" t="s">
        <v>900</v>
      </c>
      <c r="N55" t="s">
        <v>901</v>
      </c>
      <c r="O55" t="s">
        <v>900</v>
      </c>
      <c r="P55" t="s">
        <v>900</v>
      </c>
      <c r="Q55" t="s">
        <v>14</v>
      </c>
      <c r="R55" t="s">
        <v>900</v>
      </c>
      <c r="S55" t="s">
        <v>900</v>
      </c>
      <c r="T55" t="s">
        <v>900</v>
      </c>
      <c r="U55" t="s">
        <v>900</v>
      </c>
    </row>
    <row r="56" spans="1:21" hidden="1" x14ac:dyDescent="0.25">
      <c r="A56" s="96">
        <f>MATCH(B56,'Bảng công'!$A$6:$A$13,0)</f>
        <v>8</v>
      </c>
      <c r="B56" t="s">
        <v>559</v>
      </c>
      <c r="C56" t="s">
        <v>560</v>
      </c>
      <c r="D56" t="s">
        <v>897</v>
      </c>
      <c r="E56" t="s">
        <v>907</v>
      </c>
      <c r="F56" t="s">
        <v>13</v>
      </c>
      <c r="G56" t="s">
        <v>899</v>
      </c>
      <c r="H56" t="s">
        <v>889</v>
      </c>
      <c r="I56" t="s">
        <v>1015</v>
      </c>
      <c r="J56" t="s">
        <v>14</v>
      </c>
      <c r="K56" t="s">
        <v>934</v>
      </c>
      <c r="L56" t="s">
        <v>900</v>
      </c>
      <c r="M56" t="s">
        <v>1016</v>
      </c>
      <c r="N56" t="s">
        <v>1017</v>
      </c>
      <c r="O56" t="s">
        <v>1016</v>
      </c>
      <c r="P56" t="s">
        <v>900</v>
      </c>
      <c r="Q56" t="s">
        <v>14</v>
      </c>
      <c r="R56" t="s">
        <v>900</v>
      </c>
      <c r="S56" t="s">
        <v>900</v>
      </c>
      <c r="T56" t="s">
        <v>900</v>
      </c>
      <c r="U56" t="s">
        <v>900</v>
      </c>
    </row>
    <row r="57" spans="1:21" hidden="1" x14ac:dyDescent="0.25">
      <c r="A57" s="96">
        <f>MATCH(B57,'Bảng công'!$A$6:$A$13,0)</f>
        <v>8</v>
      </c>
      <c r="B57" t="s">
        <v>559</v>
      </c>
      <c r="C57" t="s">
        <v>560</v>
      </c>
      <c r="D57" t="s">
        <v>897</v>
      </c>
      <c r="E57" t="s">
        <v>909</v>
      </c>
      <c r="F57" t="s">
        <v>13</v>
      </c>
      <c r="G57" t="s">
        <v>899</v>
      </c>
      <c r="H57" t="s">
        <v>886</v>
      </c>
      <c r="I57" t="s">
        <v>1018</v>
      </c>
      <c r="J57" t="s">
        <v>1019</v>
      </c>
      <c r="K57" t="s">
        <v>934</v>
      </c>
      <c r="L57" t="s">
        <v>900</v>
      </c>
      <c r="M57" t="s">
        <v>1020</v>
      </c>
      <c r="N57" t="s">
        <v>900</v>
      </c>
      <c r="O57" t="s">
        <v>901</v>
      </c>
      <c r="P57" t="s">
        <v>900</v>
      </c>
      <c r="Q57" t="s">
        <v>14</v>
      </c>
      <c r="R57" t="s">
        <v>900</v>
      </c>
      <c r="S57" t="s">
        <v>912</v>
      </c>
      <c r="T57" t="s">
        <v>900</v>
      </c>
      <c r="U57" t="s">
        <v>900</v>
      </c>
    </row>
    <row r="58" spans="1:21" hidden="1" x14ac:dyDescent="0.25">
      <c r="A58" s="96">
        <f>MATCH(B58,'Bảng công'!$A$6:$A$13,0)</f>
        <v>8</v>
      </c>
      <c r="B58" t="s">
        <v>559</v>
      </c>
      <c r="C58" t="s">
        <v>560</v>
      </c>
      <c r="D58" t="s">
        <v>897</v>
      </c>
      <c r="E58" t="s">
        <v>910</v>
      </c>
      <c r="F58" t="s">
        <v>13</v>
      </c>
      <c r="G58" t="s">
        <v>899</v>
      </c>
      <c r="H58" t="s">
        <v>886</v>
      </c>
      <c r="I58" t="s">
        <v>641</v>
      </c>
      <c r="J58" t="s">
        <v>1021</v>
      </c>
      <c r="K58" t="s">
        <v>978</v>
      </c>
      <c r="L58" t="s">
        <v>900</v>
      </c>
      <c r="M58" t="s">
        <v>945</v>
      </c>
      <c r="N58" t="s">
        <v>900</v>
      </c>
      <c r="O58" t="s">
        <v>901</v>
      </c>
      <c r="P58" t="s">
        <v>900</v>
      </c>
      <c r="Q58" t="s">
        <v>14</v>
      </c>
      <c r="R58" t="s">
        <v>900</v>
      </c>
      <c r="S58" t="s">
        <v>961</v>
      </c>
      <c r="T58" t="s">
        <v>900</v>
      </c>
      <c r="U58" t="s">
        <v>900</v>
      </c>
    </row>
    <row r="59" spans="1:21" hidden="1" x14ac:dyDescent="0.25">
      <c r="A59" s="96">
        <f>MATCH(B59,'Bảng công'!$A$6:$A$13,0)</f>
        <v>8</v>
      </c>
      <c r="B59" t="s">
        <v>559</v>
      </c>
      <c r="C59" t="s">
        <v>560</v>
      </c>
      <c r="D59" t="s">
        <v>897</v>
      </c>
      <c r="E59" t="s">
        <v>911</v>
      </c>
      <c r="F59" t="s">
        <v>13</v>
      </c>
      <c r="G59" t="s">
        <v>899</v>
      </c>
      <c r="H59" t="s">
        <v>886</v>
      </c>
      <c r="I59" t="s">
        <v>698</v>
      </c>
      <c r="J59" t="s">
        <v>1022</v>
      </c>
      <c r="K59" t="s">
        <v>940</v>
      </c>
      <c r="L59" t="s">
        <v>900</v>
      </c>
      <c r="M59" t="s">
        <v>1006</v>
      </c>
      <c r="N59" t="s">
        <v>900</v>
      </c>
      <c r="O59" t="s">
        <v>901</v>
      </c>
      <c r="P59" t="s">
        <v>900</v>
      </c>
      <c r="Q59" t="s">
        <v>14</v>
      </c>
      <c r="R59" t="s">
        <v>900</v>
      </c>
      <c r="S59" t="s">
        <v>939</v>
      </c>
      <c r="T59" t="s">
        <v>900</v>
      </c>
      <c r="U59" t="s">
        <v>900</v>
      </c>
    </row>
    <row r="60" spans="1:21" hidden="1" x14ac:dyDescent="0.25">
      <c r="A60" s="96">
        <f>MATCH(B60,'Bảng công'!$A$6:$A$13,0)</f>
        <v>8</v>
      </c>
      <c r="B60" t="s">
        <v>559</v>
      </c>
      <c r="C60" t="s">
        <v>560</v>
      </c>
      <c r="D60" t="s">
        <v>897</v>
      </c>
      <c r="E60" t="s">
        <v>913</v>
      </c>
      <c r="F60" t="s">
        <v>13</v>
      </c>
      <c r="G60" t="s">
        <v>899</v>
      </c>
      <c r="H60" t="s">
        <v>886</v>
      </c>
      <c r="I60" t="s">
        <v>1023</v>
      </c>
      <c r="J60" t="s">
        <v>1024</v>
      </c>
      <c r="K60" t="s">
        <v>978</v>
      </c>
      <c r="L60" t="s">
        <v>900</v>
      </c>
      <c r="M60" t="s">
        <v>1025</v>
      </c>
      <c r="N60" t="s">
        <v>959</v>
      </c>
      <c r="O60" t="s">
        <v>1025</v>
      </c>
      <c r="P60" t="s">
        <v>900</v>
      </c>
      <c r="Q60" t="s">
        <v>14</v>
      </c>
      <c r="R60" t="s">
        <v>900</v>
      </c>
      <c r="S60" t="s">
        <v>956</v>
      </c>
      <c r="T60" t="s">
        <v>900</v>
      </c>
      <c r="U60" t="s">
        <v>900</v>
      </c>
    </row>
    <row r="61" spans="1:21" hidden="1" x14ac:dyDescent="0.25">
      <c r="A61" s="96">
        <f>MATCH(B61,'Bảng công'!$A$6:$A$13,0)</f>
        <v>8</v>
      </c>
      <c r="B61" t="s">
        <v>559</v>
      </c>
      <c r="C61" t="s">
        <v>560</v>
      </c>
      <c r="D61" t="s">
        <v>897</v>
      </c>
      <c r="E61" t="s">
        <v>914</v>
      </c>
      <c r="F61" t="s">
        <v>13</v>
      </c>
      <c r="G61" t="s">
        <v>899</v>
      </c>
      <c r="H61" t="s">
        <v>889</v>
      </c>
      <c r="I61" t="s">
        <v>14</v>
      </c>
      <c r="J61" t="s">
        <v>14</v>
      </c>
      <c r="K61" t="s">
        <v>900</v>
      </c>
      <c r="L61" t="s">
        <v>900</v>
      </c>
      <c r="M61" t="s">
        <v>900</v>
      </c>
      <c r="N61" t="s">
        <v>901</v>
      </c>
      <c r="O61" t="s">
        <v>900</v>
      </c>
      <c r="P61" t="s">
        <v>900</v>
      </c>
      <c r="Q61" t="s">
        <v>14</v>
      </c>
      <c r="R61" t="s">
        <v>900</v>
      </c>
      <c r="S61" t="s">
        <v>900</v>
      </c>
      <c r="T61" t="s">
        <v>900</v>
      </c>
      <c r="U61" t="s">
        <v>900</v>
      </c>
    </row>
    <row r="62" spans="1:21" hidden="1" x14ac:dyDescent="0.25">
      <c r="A62" s="96">
        <f>MATCH(B62,'Bảng công'!$A$6:$A$13,0)</f>
        <v>8</v>
      </c>
      <c r="B62" t="s">
        <v>559</v>
      </c>
      <c r="C62" t="s">
        <v>560</v>
      </c>
      <c r="D62" t="s">
        <v>897</v>
      </c>
      <c r="E62" t="s">
        <v>915</v>
      </c>
      <c r="F62" t="s">
        <v>13</v>
      </c>
      <c r="G62" t="s">
        <v>899</v>
      </c>
      <c r="H62" t="s">
        <v>886</v>
      </c>
      <c r="I62" t="s">
        <v>1026</v>
      </c>
      <c r="J62" t="s">
        <v>1027</v>
      </c>
      <c r="K62" t="s">
        <v>978</v>
      </c>
      <c r="L62" t="s">
        <v>900</v>
      </c>
      <c r="M62" t="s">
        <v>1028</v>
      </c>
      <c r="N62" t="s">
        <v>1009</v>
      </c>
      <c r="O62" t="s">
        <v>1028</v>
      </c>
      <c r="P62" t="s">
        <v>900</v>
      </c>
      <c r="Q62" t="s">
        <v>14</v>
      </c>
      <c r="R62" t="s">
        <v>900</v>
      </c>
      <c r="S62" t="s">
        <v>935</v>
      </c>
      <c r="T62" t="s">
        <v>900</v>
      </c>
      <c r="U62" t="s">
        <v>900</v>
      </c>
    </row>
    <row r="63" spans="1:21" hidden="1" x14ac:dyDescent="0.25">
      <c r="A63" s="96">
        <f>MATCH(B63,'Bảng công'!$A$6:$A$13,0)</f>
        <v>8</v>
      </c>
      <c r="B63" t="s">
        <v>559</v>
      </c>
      <c r="C63" t="s">
        <v>560</v>
      </c>
      <c r="D63" t="s">
        <v>897</v>
      </c>
      <c r="E63" t="s">
        <v>916</v>
      </c>
      <c r="F63" t="s">
        <v>13</v>
      </c>
      <c r="G63" t="s">
        <v>899</v>
      </c>
      <c r="H63" t="s">
        <v>886</v>
      </c>
      <c r="I63" t="s">
        <v>1029</v>
      </c>
      <c r="J63" t="s">
        <v>1030</v>
      </c>
      <c r="K63" t="s">
        <v>929</v>
      </c>
      <c r="L63" t="s">
        <v>900</v>
      </c>
      <c r="M63" t="s">
        <v>1031</v>
      </c>
      <c r="N63" t="s">
        <v>900</v>
      </c>
      <c r="O63" t="s">
        <v>901</v>
      </c>
      <c r="P63" t="s">
        <v>900</v>
      </c>
      <c r="Q63" t="s">
        <v>14</v>
      </c>
      <c r="R63" t="s">
        <v>900</v>
      </c>
      <c r="S63" t="s">
        <v>902</v>
      </c>
      <c r="T63" t="s">
        <v>942</v>
      </c>
      <c r="U63" t="s">
        <v>900</v>
      </c>
    </row>
    <row r="64" spans="1:21" hidden="1" x14ac:dyDescent="0.25">
      <c r="A64" s="96">
        <f>MATCH(B64,'Bảng công'!$A$6:$A$13,0)</f>
        <v>8</v>
      </c>
      <c r="B64" t="s">
        <v>559</v>
      </c>
      <c r="C64" t="s">
        <v>560</v>
      </c>
      <c r="D64" t="s">
        <v>897</v>
      </c>
      <c r="E64" t="s">
        <v>917</v>
      </c>
      <c r="F64" t="s">
        <v>13</v>
      </c>
      <c r="G64" t="s">
        <v>899</v>
      </c>
      <c r="H64" t="s">
        <v>886</v>
      </c>
      <c r="I64" t="s">
        <v>1032</v>
      </c>
      <c r="J64" t="s">
        <v>1033</v>
      </c>
      <c r="K64" t="s">
        <v>925</v>
      </c>
      <c r="L64" t="s">
        <v>900</v>
      </c>
      <c r="M64" t="s">
        <v>1034</v>
      </c>
      <c r="N64" t="s">
        <v>900</v>
      </c>
      <c r="O64" t="s">
        <v>901</v>
      </c>
      <c r="P64" t="s">
        <v>900</v>
      </c>
      <c r="Q64" t="s">
        <v>14</v>
      </c>
      <c r="R64" t="s">
        <v>900</v>
      </c>
      <c r="S64" t="s">
        <v>1035</v>
      </c>
      <c r="T64" t="s">
        <v>900</v>
      </c>
      <c r="U64" t="s">
        <v>900</v>
      </c>
    </row>
    <row r="65" spans="1:21" hidden="1" x14ac:dyDescent="0.25">
      <c r="A65" s="96">
        <f>MATCH(B65,'Bảng công'!$A$6:$A$13,0)</f>
        <v>8</v>
      </c>
      <c r="B65" t="s">
        <v>559</v>
      </c>
      <c r="C65" t="s">
        <v>560</v>
      </c>
      <c r="D65" t="s">
        <v>897</v>
      </c>
      <c r="E65" t="s">
        <v>919</v>
      </c>
      <c r="F65" t="s">
        <v>13</v>
      </c>
      <c r="G65" t="s">
        <v>899</v>
      </c>
      <c r="H65" t="s">
        <v>889</v>
      </c>
      <c r="I65" t="s">
        <v>1036</v>
      </c>
      <c r="J65" t="s">
        <v>14</v>
      </c>
      <c r="K65" t="s">
        <v>937</v>
      </c>
      <c r="L65" t="s">
        <v>900</v>
      </c>
      <c r="M65" t="s">
        <v>900</v>
      </c>
      <c r="N65" t="s">
        <v>901</v>
      </c>
      <c r="O65" t="s">
        <v>900</v>
      </c>
      <c r="P65" t="s">
        <v>900</v>
      </c>
      <c r="Q65" t="s">
        <v>14</v>
      </c>
      <c r="R65" t="s">
        <v>900</v>
      </c>
      <c r="S65" t="s">
        <v>900</v>
      </c>
      <c r="T65" t="s">
        <v>900</v>
      </c>
      <c r="U65" t="s">
        <v>900</v>
      </c>
    </row>
    <row r="66" spans="1:21" hidden="1" x14ac:dyDescent="0.25">
      <c r="A66" s="96">
        <f>MATCH(B66,'Bảng công'!$A$6:$A$13,0)</f>
        <v>8</v>
      </c>
      <c r="B66" t="s">
        <v>559</v>
      </c>
      <c r="C66" t="s">
        <v>560</v>
      </c>
      <c r="D66" t="s">
        <v>897</v>
      </c>
      <c r="E66" t="s">
        <v>920</v>
      </c>
      <c r="F66" t="s">
        <v>13</v>
      </c>
      <c r="G66" t="s">
        <v>899</v>
      </c>
      <c r="H66" t="s">
        <v>889</v>
      </c>
      <c r="I66" t="s">
        <v>14</v>
      </c>
      <c r="J66" t="s">
        <v>14</v>
      </c>
      <c r="K66" t="s">
        <v>900</v>
      </c>
      <c r="L66" t="s">
        <v>900</v>
      </c>
      <c r="M66" t="s">
        <v>900</v>
      </c>
      <c r="N66" t="s">
        <v>901</v>
      </c>
      <c r="O66" t="s">
        <v>900</v>
      </c>
      <c r="P66" t="s">
        <v>900</v>
      </c>
      <c r="Q66" t="s">
        <v>14</v>
      </c>
      <c r="R66" t="s">
        <v>900</v>
      </c>
      <c r="S66" t="s">
        <v>900</v>
      </c>
      <c r="T66" t="s">
        <v>900</v>
      </c>
      <c r="U66" t="s">
        <v>900</v>
      </c>
    </row>
    <row r="67" spans="1:21" hidden="1" x14ac:dyDescent="0.25">
      <c r="A67" s="96">
        <f>MATCH(B67,'Bảng công'!$A$6:$A$13,0)</f>
        <v>8</v>
      </c>
      <c r="B67" t="s">
        <v>559</v>
      </c>
      <c r="C67" t="s">
        <v>560</v>
      </c>
      <c r="D67" t="s">
        <v>897</v>
      </c>
      <c r="E67" t="s">
        <v>921</v>
      </c>
      <c r="F67" t="s">
        <v>13</v>
      </c>
      <c r="G67" t="s">
        <v>899</v>
      </c>
      <c r="H67" t="s">
        <v>889</v>
      </c>
      <c r="I67" t="s">
        <v>14</v>
      </c>
      <c r="J67" t="s">
        <v>14</v>
      </c>
      <c r="K67" t="s">
        <v>900</v>
      </c>
      <c r="L67" t="s">
        <v>900</v>
      </c>
      <c r="M67" t="s">
        <v>900</v>
      </c>
      <c r="N67" t="s">
        <v>901</v>
      </c>
      <c r="O67" t="s">
        <v>900</v>
      </c>
      <c r="P67" t="s">
        <v>900</v>
      </c>
      <c r="Q67" t="s">
        <v>14</v>
      </c>
      <c r="R67" t="s">
        <v>900</v>
      </c>
      <c r="S67" t="s">
        <v>900</v>
      </c>
      <c r="T67" t="s">
        <v>900</v>
      </c>
      <c r="U67" t="s">
        <v>900</v>
      </c>
    </row>
    <row r="68" spans="1:21" hidden="1" x14ac:dyDescent="0.25">
      <c r="A68" s="96">
        <f>MATCH(B68,'Bảng công'!$A$6:$A$13,0)</f>
        <v>8</v>
      </c>
      <c r="B68" t="s">
        <v>559</v>
      </c>
      <c r="C68" t="s">
        <v>560</v>
      </c>
      <c r="D68" t="s">
        <v>897</v>
      </c>
      <c r="E68" t="s">
        <v>923</v>
      </c>
      <c r="F68" t="s">
        <v>13</v>
      </c>
      <c r="G68" t="s">
        <v>899</v>
      </c>
      <c r="H68" t="s">
        <v>886</v>
      </c>
      <c r="I68" t="s">
        <v>1037</v>
      </c>
      <c r="J68" t="s">
        <v>1038</v>
      </c>
      <c r="K68" t="s">
        <v>937</v>
      </c>
      <c r="L68" t="s">
        <v>900</v>
      </c>
      <c r="M68" t="s">
        <v>950</v>
      </c>
      <c r="N68" t="s">
        <v>951</v>
      </c>
      <c r="O68" t="s">
        <v>950</v>
      </c>
      <c r="P68" t="s">
        <v>900</v>
      </c>
      <c r="Q68" t="s">
        <v>14</v>
      </c>
      <c r="R68" t="s">
        <v>900</v>
      </c>
      <c r="S68" t="s">
        <v>944</v>
      </c>
      <c r="T68" t="s">
        <v>900</v>
      </c>
      <c r="U68" t="s">
        <v>900</v>
      </c>
    </row>
    <row r="69" spans="1:21" hidden="1" x14ac:dyDescent="0.25">
      <c r="A69" s="96">
        <f>MATCH(B69,'Bảng công'!$A$6:$A$13,0)</f>
        <v>8</v>
      </c>
      <c r="B69" t="s">
        <v>559</v>
      </c>
      <c r="C69" t="s">
        <v>560</v>
      </c>
      <c r="D69" t="s">
        <v>897</v>
      </c>
      <c r="E69" t="s">
        <v>926</v>
      </c>
      <c r="F69" t="s">
        <v>13</v>
      </c>
      <c r="G69" t="s">
        <v>899</v>
      </c>
      <c r="H69" t="s">
        <v>886</v>
      </c>
      <c r="I69" t="s">
        <v>1039</v>
      </c>
      <c r="J69" t="s">
        <v>1040</v>
      </c>
      <c r="K69" t="s">
        <v>980</v>
      </c>
      <c r="L69" t="s">
        <v>900</v>
      </c>
      <c r="M69" t="s">
        <v>1008</v>
      </c>
      <c r="N69" t="s">
        <v>900</v>
      </c>
      <c r="O69" t="s">
        <v>901</v>
      </c>
      <c r="P69" t="s">
        <v>900</v>
      </c>
      <c r="Q69" t="s">
        <v>14</v>
      </c>
      <c r="R69" t="s">
        <v>900</v>
      </c>
      <c r="S69" t="s">
        <v>1041</v>
      </c>
      <c r="T69" t="s">
        <v>900</v>
      </c>
      <c r="U69" t="s">
        <v>900</v>
      </c>
    </row>
    <row r="70" spans="1:21" hidden="1" x14ac:dyDescent="0.25">
      <c r="A70" s="96">
        <f>MATCH(B70,'Bảng công'!$A$6:$A$13,0)</f>
        <v>8</v>
      </c>
      <c r="B70" t="s">
        <v>559</v>
      </c>
      <c r="C70" t="s">
        <v>560</v>
      </c>
      <c r="D70" t="s">
        <v>897</v>
      </c>
      <c r="E70" t="s">
        <v>927</v>
      </c>
      <c r="F70" t="s">
        <v>13</v>
      </c>
      <c r="G70" t="s">
        <v>899</v>
      </c>
      <c r="H70" t="s">
        <v>886</v>
      </c>
      <c r="I70" t="s">
        <v>1042</v>
      </c>
      <c r="J70" t="s">
        <v>1043</v>
      </c>
      <c r="K70" t="s">
        <v>938</v>
      </c>
      <c r="L70" t="s">
        <v>900</v>
      </c>
      <c r="M70" t="s">
        <v>957</v>
      </c>
      <c r="N70" t="s">
        <v>900</v>
      </c>
      <c r="O70" t="s">
        <v>901</v>
      </c>
      <c r="P70" t="s">
        <v>900</v>
      </c>
      <c r="Q70" t="s">
        <v>14</v>
      </c>
      <c r="R70" t="s">
        <v>900</v>
      </c>
      <c r="S70" t="s">
        <v>1044</v>
      </c>
      <c r="T70" t="s">
        <v>900</v>
      </c>
      <c r="U70" t="s">
        <v>900</v>
      </c>
    </row>
    <row r="71" spans="1:21" hidden="1" x14ac:dyDescent="0.25">
      <c r="A71" s="96">
        <f>MATCH(B71,'Bảng công'!$A$6:$A$13,0)</f>
        <v>8</v>
      </c>
      <c r="B71" t="s">
        <v>559</v>
      </c>
      <c r="C71" t="s">
        <v>560</v>
      </c>
      <c r="D71" t="s">
        <v>897</v>
      </c>
      <c r="E71" t="s">
        <v>928</v>
      </c>
      <c r="F71" t="s">
        <v>13</v>
      </c>
      <c r="G71" t="s">
        <v>899</v>
      </c>
      <c r="H71" t="s">
        <v>886</v>
      </c>
      <c r="I71" t="s">
        <v>1045</v>
      </c>
      <c r="J71" t="s">
        <v>1046</v>
      </c>
      <c r="K71" t="s">
        <v>929</v>
      </c>
      <c r="L71" t="s">
        <v>900</v>
      </c>
      <c r="M71" t="s">
        <v>953</v>
      </c>
      <c r="N71" t="s">
        <v>900</v>
      </c>
      <c r="O71" t="s">
        <v>901</v>
      </c>
      <c r="P71" t="s">
        <v>900</v>
      </c>
      <c r="Q71" t="s">
        <v>14</v>
      </c>
      <c r="R71" t="s">
        <v>900</v>
      </c>
      <c r="S71" t="s">
        <v>1004</v>
      </c>
      <c r="T71" t="s">
        <v>900</v>
      </c>
      <c r="U71" t="s">
        <v>900</v>
      </c>
    </row>
    <row r="72" spans="1:21" hidden="1" x14ac:dyDescent="0.25">
      <c r="A72" s="96">
        <f>MATCH(B72,'Bảng công'!$A$6:$A$13,0)</f>
        <v>8</v>
      </c>
      <c r="B72" t="s">
        <v>559</v>
      </c>
      <c r="C72" t="s">
        <v>560</v>
      </c>
      <c r="D72" t="s">
        <v>897</v>
      </c>
      <c r="E72" t="s">
        <v>930</v>
      </c>
      <c r="F72" t="s">
        <v>13</v>
      </c>
      <c r="G72" t="s">
        <v>899</v>
      </c>
      <c r="H72" t="s">
        <v>886</v>
      </c>
      <c r="I72" t="s">
        <v>1047</v>
      </c>
      <c r="J72" t="s">
        <v>1048</v>
      </c>
      <c r="K72" t="s">
        <v>940</v>
      </c>
      <c r="L72" t="s">
        <v>900</v>
      </c>
      <c r="M72" t="s">
        <v>1007</v>
      </c>
      <c r="N72" t="s">
        <v>948</v>
      </c>
      <c r="O72" t="s">
        <v>1007</v>
      </c>
      <c r="P72" t="s">
        <v>900</v>
      </c>
      <c r="Q72" t="s">
        <v>14</v>
      </c>
      <c r="R72" t="s">
        <v>900</v>
      </c>
      <c r="S72" t="s">
        <v>1009</v>
      </c>
      <c r="T72" t="s">
        <v>900</v>
      </c>
      <c r="U72" t="s">
        <v>900</v>
      </c>
    </row>
    <row r="73" spans="1:21" hidden="1" x14ac:dyDescent="0.25">
      <c r="A73" s="96">
        <f>MATCH(B73,'Bảng công'!$A$6:$A$13,0)</f>
        <v>8</v>
      </c>
      <c r="B73" t="s">
        <v>559</v>
      </c>
      <c r="C73" t="s">
        <v>560</v>
      </c>
      <c r="D73" t="s">
        <v>897</v>
      </c>
      <c r="E73" t="s">
        <v>932</v>
      </c>
      <c r="F73" t="s">
        <v>13</v>
      </c>
      <c r="G73" t="s">
        <v>899</v>
      </c>
      <c r="H73" t="s">
        <v>889</v>
      </c>
      <c r="I73" t="s">
        <v>14</v>
      </c>
      <c r="J73" t="s">
        <v>14</v>
      </c>
      <c r="K73" t="s">
        <v>900</v>
      </c>
      <c r="L73" t="s">
        <v>900</v>
      </c>
      <c r="M73" t="s">
        <v>900</v>
      </c>
      <c r="N73" t="s">
        <v>901</v>
      </c>
      <c r="O73" t="s">
        <v>900</v>
      </c>
      <c r="P73" t="s">
        <v>900</v>
      </c>
      <c r="Q73" t="s">
        <v>14</v>
      </c>
      <c r="R73" t="s">
        <v>900</v>
      </c>
      <c r="S73" t="s">
        <v>900</v>
      </c>
      <c r="T73" t="s">
        <v>900</v>
      </c>
      <c r="U73" t="s">
        <v>900</v>
      </c>
    </row>
    <row r="74" spans="1:21" hidden="1" x14ac:dyDescent="0.25">
      <c r="A74" s="96">
        <f>MATCH(B74,'Bảng công'!$A$6:$A$13,0)</f>
        <v>8</v>
      </c>
      <c r="B74" t="s">
        <v>559</v>
      </c>
      <c r="C74" t="s">
        <v>560</v>
      </c>
      <c r="D74" t="s">
        <v>897</v>
      </c>
      <c r="E74" t="s">
        <v>933</v>
      </c>
      <c r="F74" t="s">
        <v>13</v>
      </c>
      <c r="G74" t="s">
        <v>899</v>
      </c>
      <c r="H74" t="s">
        <v>889</v>
      </c>
      <c r="I74" t="s">
        <v>14</v>
      </c>
      <c r="J74" t="s">
        <v>14</v>
      </c>
      <c r="K74" t="s">
        <v>900</v>
      </c>
      <c r="L74" t="s">
        <v>900</v>
      </c>
      <c r="M74" t="s">
        <v>900</v>
      </c>
      <c r="N74" t="s">
        <v>901</v>
      </c>
      <c r="O74" t="s">
        <v>900</v>
      </c>
      <c r="P74" t="s">
        <v>900</v>
      </c>
      <c r="Q74" t="s">
        <v>14</v>
      </c>
      <c r="R74" t="s">
        <v>900</v>
      </c>
      <c r="S74" t="s">
        <v>900</v>
      </c>
      <c r="T74" t="s">
        <v>900</v>
      </c>
      <c r="U74" t="s">
        <v>900</v>
      </c>
    </row>
    <row r="75" spans="1:21" hidden="1" x14ac:dyDescent="0.25">
      <c r="A75" s="96">
        <f>MATCH(B75,'Bảng công'!$A$6:$A$13,0)</f>
        <v>5</v>
      </c>
      <c r="B75" t="s">
        <v>604</v>
      </c>
      <c r="C75" t="s">
        <v>605</v>
      </c>
      <c r="D75" t="s">
        <v>897</v>
      </c>
      <c r="E75" t="s">
        <v>898</v>
      </c>
      <c r="F75" t="s">
        <v>13</v>
      </c>
      <c r="G75" t="s">
        <v>899</v>
      </c>
      <c r="H75" t="s">
        <v>889</v>
      </c>
      <c r="I75" t="s">
        <v>1049</v>
      </c>
      <c r="J75" t="s">
        <v>14</v>
      </c>
      <c r="K75" t="s">
        <v>922</v>
      </c>
      <c r="L75" t="s">
        <v>900</v>
      </c>
      <c r="M75" t="s">
        <v>900</v>
      </c>
      <c r="N75" t="s">
        <v>901</v>
      </c>
      <c r="O75" t="s">
        <v>900</v>
      </c>
      <c r="P75" t="s">
        <v>900</v>
      </c>
      <c r="Q75" t="s">
        <v>14</v>
      </c>
      <c r="R75" t="s">
        <v>900</v>
      </c>
      <c r="S75" t="s">
        <v>900</v>
      </c>
      <c r="T75" t="s">
        <v>900</v>
      </c>
      <c r="U75" t="s">
        <v>900</v>
      </c>
    </row>
    <row r="76" spans="1:21" hidden="1" x14ac:dyDescent="0.25">
      <c r="A76" s="96">
        <f>MATCH(B76,'Bảng công'!$A$6:$A$13,0)</f>
        <v>5</v>
      </c>
      <c r="B76" t="s">
        <v>604</v>
      </c>
      <c r="C76" t="s">
        <v>605</v>
      </c>
      <c r="D76" t="s">
        <v>897</v>
      </c>
      <c r="E76" t="s">
        <v>903</v>
      </c>
      <c r="F76" t="s">
        <v>13</v>
      </c>
      <c r="G76" t="s">
        <v>899</v>
      </c>
      <c r="H76" t="s">
        <v>889</v>
      </c>
      <c r="I76" t="s">
        <v>1050</v>
      </c>
      <c r="J76" t="s">
        <v>14</v>
      </c>
      <c r="K76" t="s">
        <v>931</v>
      </c>
      <c r="L76" t="s">
        <v>900</v>
      </c>
      <c r="M76" t="s">
        <v>900</v>
      </c>
      <c r="N76" t="s">
        <v>901</v>
      </c>
      <c r="O76" t="s">
        <v>900</v>
      </c>
      <c r="P76" t="s">
        <v>900</v>
      </c>
      <c r="Q76" t="s">
        <v>14</v>
      </c>
      <c r="R76" t="s">
        <v>900</v>
      </c>
      <c r="S76" t="s">
        <v>900</v>
      </c>
      <c r="T76" t="s">
        <v>900</v>
      </c>
      <c r="U76" t="s">
        <v>900</v>
      </c>
    </row>
    <row r="77" spans="1:21" hidden="1" x14ac:dyDescent="0.25">
      <c r="A77" s="96">
        <f>MATCH(B77,'Bảng công'!$A$6:$A$13,0)</f>
        <v>5</v>
      </c>
      <c r="B77" t="s">
        <v>604</v>
      </c>
      <c r="C77" t="s">
        <v>605</v>
      </c>
      <c r="D77" t="s">
        <v>897</v>
      </c>
      <c r="E77" t="s">
        <v>904</v>
      </c>
      <c r="F77" t="s">
        <v>13</v>
      </c>
      <c r="G77" t="s">
        <v>899</v>
      </c>
      <c r="H77" t="s">
        <v>889</v>
      </c>
      <c r="I77" t="s">
        <v>1051</v>
      </c>
      <c r="J77" t="s">
        <v>14</v>
      </c>
      <c r="K77" t="s">
        <v>929</v>
      </c>
      <c r="L77" t="s">
        <v>900</v>
      </c>
      <c r="M77" t="s">
        <v>900</v>
      </c>
      <c r="N77" t="s">
        <v>901</v>
      </c>
      <c r="O77" t="s">
        <v>900</v>
      </c>
      <c r="P77" t="s">
        <v>900</v>
      </c>
      <c r="Q77" t="s">
        <v>14</v>
      </c>
      <c r="R77" t="s">
        <v>900</v>
      </c>
      <c r="S77" t="s">
        <v>900</v>
      </c>
      <c r="T77" t="s">
        <v>900</v>
      </c>
      <c r="U77" t="s">
        <v>900</v>
      </c>
    </row>
    <row r="78" spans="1:21" hidden="1" x14ac:dyDescent="0.25">
      <c r="A78" s="96">
        <f>MATCH(B78,'Bảng công'!$A$6:$A$13,0)</f>
        <v>5</v>
      </c>
      <c r="B78" t="s">
        <v>604</v>
      </c>
      <c r="C78" t="s">
        <v>605</v>
      </c>
      <c r="D78" t="s">
        <v>897</v>
      </c>
      <c r="E78" t="s">
        <v>905</v>
      </c>
      <c r="F78" t="s">
        <v>13</v>
      </c>
      <c r="G78" t="s">
        <v>899</v>
      </c>
      <c r="H78" t="s">
        <v>889</v>
      </c>
      <c r="I78" t="s">
        <v>1052</v>
      </c>
      <c r="J78" t="s">
        <v>14</v>
      </c>
      <c r="K78" t="s">
        <v>948</v>
      </c>
      <c r="L78" t="s">
        <v>900</v>
      </c>
      <c r="M78" t="s">
        <v>900</v>
      </c>
      <c r="N78" t="s">
        <v>901</v>
      </c>
      <c r="O78" t="s">
        <v>900</v>
      </c>
      <c r="P78" t="s">
        <v>900</v>
      </c>
      <c r="Q78" t="s">
        <v>14</v>
      </c>
      <c r="R78" t="s">
        <v>900</v>
      </c>
      <c r="S78" t="s">
        <v>900</v>
      </c>
      <c r="T78" t="s">
        <v>900</v>
      </c>
      <c r="U78" t="s">
        <v>900</v>
      </c>
    </row>
    <row r="79" spans="1:21" hidden="1" x14ac:dyDescent="0.25">
      <c r="A79" s="96">
        <f>MATCH(B79,'Bảng công'!$A$6:$A$13,0)</f>
        <v>5</v>
      </c>
      <c r="B79" t="s">
        <v>604</v>
      </c>
      <c r="C79" t="s">
        <v>605</v>
      </c>
      <c r="D79" t="s">
        <v>897</v>
      </c>
      <c r="E79" t="s">
        <v>906</v>
      </c>
      <c r="F79" t="s">
        <v>13</v>
      </c>
      <c r="G79" t="s">
        <v>899</v>
      </c>
      <c r="H79" t="s">
        <v>889</v>
      </c>
      <c r="I79" t="s">
        <v>14</v>
      </c>
      <c r="J79" t="s">
        <v>14</v>
      </c>
      <c r="K79" t="s">
        <v>900</v>
      </c>
      <c r="L79" t="s">
        <v>900</v>
      </c>
      <c r="M79" t="s">
        <v>900</v>
      </c>
      <c r="N79" t="s">
        <v>901</v>
      </c>
      <c r="O79" t="s">
        <v>900</v>
      </c>
      <c r="P79" t="s">
        <v>900</v>
      </c>
      <c r="Q79" t="s">
        <v>14</v>
      </c>
      <c r="R79" t="s">
        <v>900</v>
      </c>
      <c r="S79" t="s">
        <v>900</v>
      </c>
      <c r="T79" t="s">
        <v>900</v>
      </c>
      <c r="U79" t="s">
        <v>900</v>
      </c>
    </row>
    <row r="80" spans="1:21" hidden="1" x14ac:dyDescent="0.25">
      <c r="A80" s="96">
        <f>MATCH(B80,'Bảng công'!$A$6:$A$13,0)</f>
        <v>5</v>
      </c>
      <c r="B80" t="s">
        <v>604</v>
      </c>
      <c r="C80" t="s">
        <v>605</v>
      </c>
      <c r="D80" t="s">
        <v>897</v>
      </c>
      <c r="E80" t="s">
        <v>907</v>
      </c>
      <c r="F80" t="s">
        <v>13</v>
      </c>
      <c r="G80" t="s">
        <v>899</v>
      </c>
      <c r="H80" t="s">
        <v>889</v>
      </c>
      <c r="I80" t="s">
        <v>1053</v>
      </c>
      <c r="J80" t="s">
        <v>14</v>
      </c>
      <c r="K80" t="s">
        <v>935</v>
      </c>
      <c r="L80" t="s">
        <v>900</v>
      </c>
      <c r="M80" t="s">
        <v>900</v>
      </c>
      <c r="N80" t="s">
        <v>901</v>
      </c>
      <c r="O80" t="s">
        <v>900</v>
      </c>
      <c r="P80" t="s">
        <v>900</v>
      </c>
      <c r="Q80" t="s">
        <v>14</v>
      </c>
      <c r="R80" t="s">
        <v>900</v>
      </c>
      <c r="S80" t="s">
        <v>900</v>
      </c>
      <c r="T80" t="s">
        <v>900</v>
      </c>
      <c r="U80" t="s">
        <v>900</v>
      </c>
    </row>
    <row r="81" spans="1:21" hidden="1" x14ac:dyDescent="0.25">
      <c r="A81" s="96">
        <f>MATCH(B81,'Bảng công'!$A$6:$A$13,0)</f>
        <v>5</v>
      </c>
      <c r="B81" t="s">
        <v>604</v>
      </c>
      <c r="C81" t="s">
        <v>605</v>
      </c>
      <c r="D81" t="s">
        <v>897</v>
      </c>
      <c r="E81" t="s">
        <v>909</v>
      </c>
      <c r="F81" t="s">
        <v>13</v>
      </c>
      <c r="G81" t="s">
        <v>899</v>
      </c>
      <c r="H81" t="s">
        <v>889</v>
      </c>
      <c r="I81" t="s">
        <v>1054</v>
      </c>
      <c r="J81" t="s">
        <v>14</v>
      </c>
      <c r="K81" t="s">
        <v>948</v>
      </c>
      <c r="L81" t="s">
        <v>900</v>
      </c>
      <c r="M81" t="s">
        <v>900</v>
      </c>
      <c r="N81" t="s">
        <v>901</v>
      </c>
      <c r="O81" t="s">
        <v>900</v>
      </c>
      <c r="P81" t="s">
        <v>900</v>
      </c>
      <c r="Q81" t="s">
        <v>14</v>
      </c>
      <c r="R81" t="s">
        <v>900</v>
      </c>
      <c r="S81" t="s">
        <v>900</v>
      </c>
      <c r="T81" t="s">
        <v>900</v>
      </c>
      <c r="U81" t="s">
        <v>900</v>
      </c>
    </row>
    <row r="82" spans="1:21" hidden="1" x14ac:dyDescent="0.25">
      <c r="A82" s="96">
        <f>MATCH(B82,'Bảng công'!$A$6:$A$13,0)</f>
        <v>5</v>
      </c>
      <c r="B82" t="s">
        <v>604</v>
      </c>
      <c r="C82" t="s">
        <v>605</v>
      </c>
      <c r="D82" t="s">
        <v>897</v>
      </c>
      <c r="E82" t="s">
        <v>910</v>
      </c>
      <c r="F82" t="s">
        <v>13</v>
      </c>
      <c r="G82" t="s">
        <v>899</v>
      </c>
      <c r="H82" t="s">
        <v>889</v>
      </c>
      <c r="I82" t="s">
        <v>1055</v>
      </c>
      <c r="J82" t="s">
        <v>14</v>
      </c>
      <c r="K82" t="s">
        <v>958</v>
      </c>
      <c r="L82" t="s">
        <v>900</v>
      </c>
      <c r="M82" t="s">
        <v>900</v>
      </c>
      <c r="N82" t="s">
        <v>901</v>
      </c>
      <c r="O82" t="s">
        <v>900</v>
      </c>
      <c r="P82" t="s">
        <v>900</v>
      </c>
      <c r="Q82" t="s">
        <v>14</v>
      </c>
      <c r="R82" t="s">
        <v>900</v>
      </c>
      <c r="S82" t="s">
        <v>900</v>
      </c>
      <c r="T82" t="s">
        <v>900</v>
      </c>
      <c r="U82" t="s">
        <v>900</v>
      </c>
    </row>
    <row r="83" spans="1:21" hidden="1" x14ac:dyDescent="0.25">
      <c r="A83" s="96">
        <f>MATCH(B83,'Bảng công'!$A$6:$A$13,0)</f>
        <v>5</v>
      </c>
      <c r="B83" t="s">
        <v>604</v>
      </c>
      <c r="C83" t="s">
        <v>605</v>
      </c>
      <c r="D83" t="s">
        <v>897</v>
      </c>
      <c r="E83" t="s">
        <v>911</v>
      </c>
      <c r="F83" t="s">
        <v>13</v>
      </c>
      <c r="G83" t="s">
        <v>899</v>
      </c>
      <c r="H83" t="s">
        <v>889</v>
      </c>
      <c r="I83" t="s">
        <v>1056</v>
      </c>
      <c r="J83" t="s">
        <v>14</v>
      </c>
      <c r="K83" t="s">
        <v>956</v>
      </c>
      <c r="L83" t="s">
        <v>900</v>
      </c>
      <c r="M83" t="s">
        <v>900</v>
      </c>
      <c r="N83" t="s">
        <v>901</v>
      </c>
      <c r="O83" t="s">
        <v>900</v>
      </c>
      <c r="P83" t="s">
        <v>900</v>
      </c>
      <c r="Q83" t="s">
        <v>14</v>
      </c>
      <c r="R83" t="s">
        <v>900</v>
      </c>
      <c r="S83" t="s">
        <v>900</v>
      </c>
      <c r="T83" t="s">
        <v>900</v>
      </c>
      <c r="U83" t="s">
        <v>900</v>
      </c>
    </row>
    <row r="84" spans="1:21" hidden="1" x14ac:dyDescent="0.25">
      <c r="A84" s="96">
        <f>MATCH(B84,'Bảng công'!$A$6:$A$13,0)</f>
        <v>5</v>
      </c>
      <c r="B84" t="s">
        <v>604</v>
      </c>
      <c r="C84" t="s">
        <v>605</v>
      </c>
      <c r="D84" t="s">
        <v>897</v>
      </c>
      <c r="E84" t="s">
        <v>913</v>
      </c>
      <c r="F84" t="s">
        <v>13</v>
      </c>
      <c r="G84" t="s">
        <v>899</v>
      </c>
      <c r="H84" t="s">
        <v>889</v>
      </c>
      <c r="I84" t="s">
        <v>1057</v>
      </c>
      <c r="J84" t="s">
        <v>14</v>
      </c>
      <c r="K84" t="s">
        <v>944</v>
      </c>
      <c r="L84" t="s">
        <v>900</v>
      </c>
      <c r="M84" t="s">
        <v>900</v>
      </c>
      <c r="N84" t="s">
        <v>901</v>
      </c>
      <c r="O84" t="s">
        <v>900</v>
      </c>
      <c r="P84" t="s">
        <v>900</v>
      </c>
      <c r="Q84" t="s">
        <v>14</v>
      </c>
      <c r="R84" t="s">
        <v>900</v>
      </c>
      <c r="S84" t="s">
        <v>900</v>
      </c>
      <c r="T84" t="s">
        <v>900</v>
      </c>
      <c r="U84" t="s">
        <v>900</v>
      </c>
    </row>
    <row r="85" spans="1:21" hidden="1" x14ac:dyDescent="0.25">
      <c r="A85" s="96">
        <f>MATCH(B85,'Bảng công'!$A$6:$A$13,0)</f>
        <v>5</v>
      </c>
      <c r="B85" t="s">
        <v>604</v>
      </c>
      <c r="C85" t="s">
        <v>605</v>
      </c>
      <c r="D85" t="s">
        <v>897</v>
      </c>
      <c r="E85" t="s">
        <v>914</v>
      </c>
      <c r="F85" t="s">
        <v>13</v>
      </c>
      <c r="G85" t="s">
        <v>899</v>
      </c>
      <c r="H85" t="s">
        <v>889</v>
      </c>
      <c r="I85" t="s">
        <v>14</v>
      </c>
      <c r="J85" t="s">
        <v>14</v>
      </c>
      <c r="K85" t="s">
        <v>900</v>
      </c>
      <c r="L85" t="s">
        <v>900</v>
      </c>
      <c r="M85" t="s">
        <v>900</v>
      </c>
      <c r="N85" t="s">
        <v>901</v>
      </c>
      <c r="O85" t="s">
        <v>900</v>
      </c>
      <c r="P85" t="s">
        <v>900</v>
      </c>
      <c r="Q85" t="s">
        <v>14</v>
      </c>
      <c r="R85" t="s">
        <v>900</v>
      </c>
      <c r="S85" t="s">
        <v>900</v>
      </c>
      <c r="T85" t="s">
        <v>900</v>
      </c>
      <c r="U85" t="s">
        <v>900</v>
      </c>
    </row>
    <row r="86" spans="1:21" hidden="1" x14ac:dyDescent="0.25">
      <c r="A86" s="96">
        <f>MATCH(B86,'Bảng công'!$A$6:$A$13,0)</f>
        <v>5</v>
      </c>
      <c r="B86" t="s">
        <v>604</v>
      </c>
      <c r="C86" t="s">
        <v>605</v>
      </c>
      <c r="D86" t="s">
        <v>897</v>
      </c>
      <c r="E86" t="s">
        <v>915</v>
      </c>
      <c r="F86" t="s">
        <v>13</v>
      </c>
      <c r="G86" t="s">
        <v>899</v>
      </c>
      <c r="H86" t="s">
        <v>889</v>
      </c>
      <c r="I86" t="s">
        <v>1058</v>
      </c>
      <c r="J86" t="s">
        <v>14</v>
      </c>
      <c r="K86" t="s">
        <v>940</v>
      </c>
      <c r="L86" t="s">
        <v>900</v>
      </c>
      <c r="M86" t="s">
        <v>900</v>
      </c>
      <c r="N86" t="s">
        <v>901</v>
      </c>
      <c r="O86" t="s">
        <v>900</v>
      </c>
      <c r="P86" t="s">
        <v>900</v>
      </c>
      <c r="Q86" t="s">
        <v>14</v>
      </c>
      <c r="R86" t="s">
        <v>900</v>
      </c>
      <c r="S86" t="s">
        <v>900</v>
      </c>
      <c r="T86" t="s">
        <v>900</v>
      </c>
      <c r="U86" t="s">
        <v>900</v>
      </c>
    </row>
    <row r="87" spans="1:21" hidden="1" x14ac:dyDescent="0.25">
      <c r="A87" s="96">
        <f>MATCH(B87,'Bảng công'!$A$6:$A$13,0)</f>
        <v>5</v>
      </c>
      <c r="B87" t="s">
        <v>604</v>
      </c>
      <c r="C87" t="s">
        <v>605</v>
      </c>
      <c r="D87" t="s">
        <v>897</v>
      </c>
      <c r="E87" t="s">
        <v>916</v>
      </c>
      <c r="F87" t="s">
        <v>13</v>
      </c>
      <c r="G87" t="s">
        <v>899</v>
      </c>
      <c r="H87" t="s">
        <v>889</v>
      </c>
      <c r="I87" t="s">
        <v>14</v>
      </c>
      <c r="J87" t="s">
        <v>14</v>
      </c>
      <c r="K87" t="s">
        <v>900</v>
      </c>
      <c r="L87" t="s">
        <v>900</v>
      </c>
      <c r="M87" t="s">
        <v>900</v>
      </c>
      <c r="N87" t="s">
        <v>901</v>
      </c>
      <c r="O87" t="s">
        <v>900</v>
      </c>
      <c r="P87" t="s">
        <v>900</v>
      </c>
      <c r="Q87" t="s">
        <v>14</v>
      </c>
      <c r="R87" t="s">
        <v>900</v>
      </c>
      <c r="S87" t="s">
        <v>900</v>
      </c>
      <c r="T87" t="s">
        <v>900</v>
      </c>
      <c r="U87" t="s">
        <v>900</v>
      </c>
    </row>
    <row r="88" spans="1:21" hidden="1" x14ac:dyDescent="0.25">
      <c r="A88" s="96">
        <f>MATCH(B88,'Bảng công'!$A$6:$A$13,0)</f>
        <v>5</v>
      </c>
      <c r="B88" t="s">
        <v>604</v>
      </c>
      <c r="C88" t="s">
        <v>605</v>
      </c>
      <c r="D88" t="s">
        <v>897</v>
      </c>
      <c r="E88" t="s">
        <v>917</v>
      </c>
      <c r="F88" t="s">
        <v>13</v>
      </c>
      <c r="G88" t="s">
        <v>899</v>
      </c>
      <c r="H88" t="s">
        <v>889</v>
      </c>
      <c r="I88" t="s">
        <v>947</v>
      </c>
      <c r="J88" t="s">
        <v>14</v>
      </c>
      <c r="K88" t="s">
        <v>948</v>
      </c>
      <c r="L88" t="s">
        <v>900</v>
      </c>
      <c r="M88" t="s">
        <v>900</v>
      </c>
      <c r="N88" t="s">
        <v>901</v>
      </c>
      <c r="O88" t="s">
        <v>900</v>
      </c>
      <c r="P88" t="s">
        <v>900</v>
      </c>
      <c r="Q88" t="s">
        <v>14</v>
      </c>
      <c r="R88" t="s">
        <v>900</v>
      </c>
      <c r="S88" t="s">
        <v>900</v>
      </c>
      <c r="T88" t="s">
        <v>900</v>
      </c>
      <c r="U88" t="s">
        <v>900</v>
      </c>
    </row>
    <row r="89" spans="1:21" hidden="1" x14ac:dyDescent="0.25">
      <c r="A89" s="96">
        <f>MATCH(B89,'Bảng công'!$A$6:$A$13,0)</f>
        <v>5</v>
      </c>
      <c r="B89" t="s">
        <v>604</v>
      </c>
      <c r="C89" t="s">
        <v>605</v>
      </c>
      <c r="D89" t="s">
        <v>897</v>
      </c>
      <c r="E89" t="s">
        <v>919</v>
      </c>
      <c r="F89" t="s">
        <v>13</v>
      </c>
      <c r="G89" t="s">
        <v>899</v>
      </c>
      <c r="H89" t="s">
        <v>889</v>
      </c>
      <c r="I89" t="s">
        <v>1059</v>
      </c>
      <c r="J89" t="s">
        <v>14</v>
      </c>
      <c r="K89" t="s">
        <v>934</v>
      </c>
      <c r="L89" t="s">
        <v>900</v>
      </c>
      <c r="M89" t="s">
        <v>900</v>
      </c>
      <c r="N89" t="s">
        <v>901</v>
      </c>
      <c r="O89" t="s">
        <v>900</v>
      </c>
      <c r="P89" t="s">
        <v>900</v>
      </c>
      <c r="Q89" t="s">
        <v>14</v>
      </c>
      <c r="R89" t="s">
        <v>900</v>
      </c>
      <c r="S89" t="s">
        <v>900</v>
      </c>
      <c r="T89" t="s">
        <v>900</v>
      </c>
      <c r="U89" t="s">
        <v>900</v>
      </c>
    </row>
    <row r="90" spans="1:21" hidden="1" x14ac:dyDescent="0.25">
      <c r="A90" s="96">
        <f>MATCH(B90,'Bảng công'!$A$6:$A$13,0)</f>
        <v>5</v>
      </c>
      <c r="B90" t="s">
        <v>604</v>
      </c>
      <c r="C90" t="s">
        <v>605</v>
      </c>
      <c r="D90" t="s">
        <v>897</v>
      </c>
      <c r="E90" t="s">
        <v>920</v>
      </c>
      <c r="F90" t="s">
        <v>13</v>
      </c>
      <c r="G90" t="s">
        <v>899</v>
      </c>
      <c r="H90" t="s">
        <v>889</v>
      </c>
      <c r="I90" t="s">
        <v>1060</v>
      </c>
      <c r="J90" t="s">
        <v>14</v>
      </c>
      <c r="K90" t="s">
        <v>938</v>
      </c>
      <c r="L90" t="s">
        <v>900</v>
      </c>
      <c r="M90" t="s">
        <v>900</v>
      </c>
      <c r="N90" t="s">
        <v>901</v>
      </c>
      <c r="O90" t="s">
        <v>900</v>
      </c>
      <c r="P90" t="s">
        <v>900</v>
      </c>
      <c r="Q90" t="s">
        <v>14</v>
      </c>
      <c r="R90" t="s">
        <v>900</v>
      </c>
      <c r="S90" t="s">
        <v>900</v>
      </c>
      <c r="T90" t="s">
        <v>900</v>
      </c>
      <c r="U90" t="s">
        <v>900</v>
      </c>
    </row>
    <row r="91" spans="1:21" hidden="1" x14ac:dyDescent="0.25">
      <c r="A91" s="96">
        <f>MATCH(B91,'Bảng công'!$A$6:$A$13,0)</f>
        <v>5</v>
      </c>
      <c r="B91" t="s">
        <v>604</v>
      </c>
      <c r="C91" t="s">
        <v>605</v>
      </c>
      <c r="D91" t="s">
        <v>897</v>
      </c>
      <c r="E91" t="s">
        <v>921</v>
      </c>
      <c r="F91" t="s">
        <v>13</v>
      </c>
      <c r="G91" t="s">
        <v>899</v>
      </c>
      <c r="H91" t="s">
        <v>889</v>
      </c>
      <c r="I91" t="s">
        <v>14</v>
      </c>
      <c r="J91" t="s">
        <v>14</v>
      </c>
      <c r="K91" t="s">
        <v>900</v>
      </c>
      <c r="L91" t="s">
        <v>900</v>
      </c>
      <c r="M91" t="s">
        <v>900</v>
      </c>
      <c r="N91" t="s">
        <v>901</v>
      </c>
      <c r="O91" t="s">
        <v>900</v>
      </c>
      <c r="P91" t="s">
        <v>900</v>
      </c>
      <c r="Q91" t="s">
        <v>14</v>
      </c>
      <c r="R91" t="s">
        <v>900</v>
      </c>
      <c r="S91" t="s">
        <v>900</v>
      </c>
      <c r="T91" t="s">
        <v>900</v>
      </c>
      <c r="U91" t="s">
        <v>900</v>
      </c>
    </row>
    <row r="92" spans="1:21" hidden="1" x14ac:dyDescent="0.25">
      <c r="A92" s="96">
        <f>MATCH(B92,'Bảng công'!$A$6:$A$13,0)</f>
        <v>5</v>
      </c>
      <c r="B92" t="s">
        <v>604</v>
      </c>
      <c r="C92" t="s">
        <v>605</v>
      </c>
      <c r="D92" t="s">
        <v>897</v>
      </c>
      <c r="E92" t="s">
        <v>923</v>
      </c>
      <c r="F92" t="s">
        <v>13</v>
      </c>
      <c r="G92" t="s">
        <v>899</v>
      </c>
      <c r="H92" t="s">
        <v>889</v>
      </c>
      <c r="I92" t="s">
        <v>356</v>
      </c>
      <c r="J92" t="s">
        <v>14</v>
      </c>
      <c r="K92" t="s">
        <v>934</v>
      </c>
      <c r="L92" t="s">
        <v>900</v>
      </c>
      <c r="M92" t="s">
        <v>900</v>
      </c>
      <c r="N92" t="s">
        <v>901</v>
      </c>
      <c r="O92" t="s">
        <v>900</v>
      </c>
      <c r="P92" t="s">
        <v>900</v>
      </c>
      <c r="Q92" t="s">
        <v>14</v>
      </c>
      <c r="R92" t="s">
        <v>900</v>
      </c>
      <c r="S92" t="s">
        <v>900</v>
      </c>
      <c r="T92" t="s">
        <v>900</v>
      </c>
      <c r="U92" t="s">
        <v>900</v>
      </c>
    </row>
    <row r="93" spans="1:21" hidden="1" x14ac:dyDescent="0.25">
      <c r="A93" s="96">
        <f>MATCH(B93,'Bảng công'!$A$6:$A$13,0)</f>
        <v>5</v>
      </c>
      <c r="B93" t="s">
        <v>604</v>
      </c>
      <c r="C93" t="s">
        <v>605</v>
      </c>
      <c r="D93" t="s">
        <v>897</v>
      </c>
      <c r="E93" t="s">
        <v>926</v>
      </c>
      <c r="F93" t="s">
        <v>13</v>
      </c>
      <c r="G93" t="s">
        <v>899</v>
      </c>
      <c r="H93" t="s">
        <v>889</v>
      </c>
      <c r="I93" t="s">
        <v>1061</v>
      </c>
      <c r="J93" t="s">
        <v>14</v>
      </c>
      <c r="K93" t="s">
        <v>937</v>
      </c>
      <c r="L93" t="s">
        <v>900</v>
      </c>
      <c r="M93" t="s">
        <v>900</v>
      </c>
      <c r="N93" t="s">
        <v>901</v>
      </c>
      <c r="O93" t="s">
        <v>900</v>
      </c>
      <c r="P93" t="s">
        <v>900</v>
      </c>
      <c r="Q93" t="s">
        <v>14</v>
      </c>
      <c r="R93" t="s">
        <v>900</v>
      </c>
      <c r="S93" t="s">
        <v>900</v>
      </c>
      <c r="T93" t="s">
        <v>900</v>
      </c>
      <c r="U93" t="s">
        <v>900</v>
      </c>
    </row>
    <row r="94" spans="1:21" hidden="1" x14ac:dyDescent="0.25">
      <c r="A94" s="96">
        <f>MATCH(B94,'Bảng công'!$A$6:$A$13,0)</f>
        <v>5</v>
      </c>
      <c r="B94" t="s">
        <v>604</v>
      </c>
      <c r="C94" t="s">
        <v>605</v>
      </c>
      <c r="D94" t="s">
        <v>897</v>
      </c>
      <c r="E94" t="s">
        <v>927</v>
      </c>
      <c r="F94" t="s">
        <v>13</v>
      </c>
      <c r="G94" t="s">
        <v>899</v>
      </c>
      <c r="H94" t="s">
        <v>889</v>
      </c>
      <c r="I94" t="s">
        <v>1015</v>
      </c>
      <c r="J94" t="s">
        <v>14</v>
      </c>
      <c r="K94" t="s">
        <v>934</v>
      </c>
      <c r="L94" t="s">
        <v>900</v>
      </c>
      <c r="M94" t="s">
        <v>900</v>
      </c>
      <c r="N94" t="s">
        <v>901</v>
      </c>
      <c r="O94" t="s">
        <v>900</v>
      </c>
      <c r="P94" t="s">
        <v>900</v>
      </c>
      <c r="Q94" t="s">
        <v>14</v>
      </c>
      <c r="R94" t="s">
        <v>900</v>
      </c>
      <c r="S94" t="s">
        <v>900</v>
      </c>
      <c r="T94" t="s">
        <v>900</v>
      </c>
      <c r="U94" t="s">
        <v>900</v>
      </c>
    </row>
    <row r="95" spans="1:21" hidden="1" x14ac:dyDescent="0.25">
      <c r="A95" s="96">
        <f>MATCH(B95,'Bảng công'!$A$6:$A$13,0)</f>
        <v>5</v>
      </c>
      <c r="B95" t="s">
        <v>604</v>
      </c>
      <c r="C95" t="s">
        <v>605</v>
      </c>
      <c r="D95" t="s">
        <v>897</v>
      </c>
      <c r="E95" t="s">
        <v>928</v>
      </c>
      <c r="F95" t="s">
        <v>13</v>
      </c>
      <c r="G95" t="s">
        <v>899</v>
      </c>
      <c r="H95" t="s">
        <v>889</v>
      </c>
      <c r="I95" t="s">
        <v>1062</v>
      </c>
      <c r="J95" t="s">
        <v>14</v>
      </c>
      <c r="K95" t="s">
        <v>937</v>
      </c>
      <c r="L95" t="s">
        <v>900</v>
      </c>
      <c r="M95" t="s">
        <v>900</v>
      </c>
      <c r="N95" t="s">
        <v>901</v>
      </c>
      <c r="O95" t="s">
        <v>900</v>
      </c>
      <c r="P95" t="s">
        <v>900</v>
      </c>
      <c r="Q95" t="s">
        <v>14</v>
      </c>
      <c r="R95" t="s">
        <v>900</v>
      </c>
      <c r="S95" t="s">
        <v>900</v>
      </c>
      <c r="T95" t="s">
        <v>900</v>
      </c>
      <c r="U95" t="s">
        <v>900</v>
      </c>
    </row>
    <row r="96" spans="1:21" x14ac:dyDescent="0.25">
      <c r="A96" s="96">
        <f>MATCH(B96,'Bảng công'!$A$6:$A$13,0)</f>
        <v>5</v>
      </c>
      <c r="B96" t="s">
        <v>604</v>
      </c>
      <c r="C96" t="s">
        <v>605</v>
      </c>
      <c r="D96" t="s">
        <v>897</v>
      </c>
      <c r="E96" t="s">
        <v>930</v>
      </c>
      <c r="F96" t="s">
        <v>13</v>
      </c>
      <c r="G96" t="s">
        <v>899</v>
      </c>
      <c r="H96" t="s">
        <v>889</v>
      </c>
      <c r="I96" t="s">
        <v>1063</v>
      </c>
      <c r="J96" t="s">
        <v>14</v>
      </c>
      <c r="K96" t="s">
        <v>954</v>
      </c>
      <c r="L96" t="s">
        <v>900</v>
      </c>
      <c r="M96" t="s">
        <v>900</v>
      </c>
      <c r="N96" t="s">
        <v>901</v>
      </c>
      <c r="O96" t="s">
        <v>900</v>
      </c>
      <c r="P96" t="s">
        <v>900</v>
      </c>
      <c r="Q96" t="s">
        <v>14</v>
      </c>
      <c r="R96" t="s">
        <v>900</v>
      </c>
      <c r="S96" t="s">
        <v>900</v>
      </c>
      <c r="T96" t="s">
        <v>900</v>
      </c>
      <c r="U96" t="s">
        <v>900</v>
      </c>
    </row>
    <row r="97" spans="1:21" hidden="1" x14ac:dyDescent="0.25">
      <c r="A97" s="96">
        <f>MATCH(B97,'Bảng công'!$A$6:$A$13,0)</f>
        <v>5</v>
      </c>
      <c r="B97" t="s">
        <v>604</v>
      </c>
      <c r="C97" t="s">
        <v>605</v>
      </c>
      <c r="D97" t="s">
        <v>897</v>
      </c>
      <c r="E97" t="s">
        <v>932</v>
      </c>
      <c r="F97" t="s">
        <v>13</v>
      </c>
      <c r="G97" t="s">
        <v>899</v>
      </c>
      <c r="H97" t="s">
        <v>889</v>
      </c>
      <c r="I97" t="s">
        <v>14</v>
      </c>
      <c r="J97" t="s">
        <v>14</v>
      </c>
      <c r="K97" t="s">
        <v>900</v>
      </c>
      <c r="L97" t="s">
        <v>900</v>
      </c>
      <c r="M97" t="s">
        <v>900</v>
      </c>
      <c r="N97" t="s">
        <v>901</v>
      </c>
      <c r="O97" t="s">
        <v>900</v>
      </c>
      <c r="P97" t="s">
        <v>900</v>
      </c>
      <c r="Q97" t="s">
        <v>14</v>
      </c>
      <c r="R97" t="s">
        <v>900</v>
      </c>
      <c r="S97" t="s">
        <v>900</v>
      </c>
      <c r="T97" t="s">
        <v>900</v>
      </c>
      <c r="U97" t="s">
        <v>900</v>
      </c>
    </row>
    <row r="98" spans="1:21" hidden="1" x14ac:dyDescent="0.25">
      <c r="A98" s="96">
        <f>MATCH(B98,'Bảng công'!$A$6:$A$13,0)</f>
        <v>5</v>
      </c>
      <c r="B98" t="s">
        <v>604</v>
      </c>
      <c r="C98" t="s">
        <v>605</v>
      </c>
      <c r="D98" t="s">
        <v>897</v>
      </c>
      <c r="E98" t="s">
        <v>933</v>
      </c>
      <c r="F98" t="s">
        <v>13</v>
      </c>
      <c r="G98" t="s">
        <v>899</v>
      </c>
      <c r="H98" t="s">
        <v>889</v>
      </c>
      <c r="I98" t="s">
        <v>1064</v>
      </c>
      <c r="J98" t="s">
        <v>14</v>
      </c>
      <c r="K98" t="s">
        <v>942</v>
      </c>
      <c r="L98" t="s">
        <v>900</v>
      </c>
      <c r="M98" t="s">
        <v>900</v>
      </c>
      <c r="N98" t="s">
        <v>901</v>
      </c>
      <c r="O98" t="s">
        <v>900</v>
      </c>
      <c r="P98" t="s">
        <v>900</v>
      </c>
      <c r="Q98" t="s">
        <v>14</v>
      </c>
      <c r="R98" t="s">
        <v>900</v>
      </c>
      <c r="S98" t="s">
        <v>900</v>
      </c>
      <c r="T98" t="s">
        <v>900</v>
      </c>
      <c r="U98" t="s">
        <v>900</v>
      </c>
    </row>
    <row r="99" spans="1:21" hidden="1" x14ac:dyDescent="0.25">
      <c r="A99" s="96">
        <f>MATCH(B99,'Bảng công'!$A$6:$A$13,0)</f>
        <v>2</v>
      </c>
      <c r="B99" t="s">
        <v>626</v>
      </c>
      <c r="C99" t="s">
        <v>627</v>
      </c>
      <c r="D99" t="s">
        <v>897</v>
      </c>
      <c r="E99" t="s">
        <v>898</v>
      </c>
      <c r="F99" t="s">
        <v>13</v>
      </c>
      <c r="G99" t="s">
        <v>899</v>
      </c>
      <c r="H99" t="s">
        <v>889</v>
      </c>
      <c r="I99" t="s">
        <v>1065</v>
      </c>
      <c r="J99" t="s">
        <v>14</v>
      </c>
      <c r="K99" t="s">
        <v>944</v>
      </c>
      <c r="L99" t="s">
        <v>900</v>
      </c>
      <c r="M99" t="s">
        <v>900</v>
      </c>
      <c r="N99" t="s">
        <v>901</v>
      </c>
      <c r="O99" t="s">
        <v>900</v>
      </c>
      <c r="P99" t="s">
        <v>900</v>
      </c>
      <c r="Q99" t="s">
        <v>14</v>
      </c>
      <c r="R99" t="s">
        <v>900</v>
      </c>
      <c r="S99" t="s">
        <v>900</v>
      </c>
      <c r="T99" t="s">
        <v>900</v>
      </c>
      <c r="U99" t="s">
        <v>900</v>
      </c>
    </row>
    <row r="100" spans="1:21" hidden="1" x14ac:dyDescent="0.25">
      <c r="A100" s="96">
        <f>MATCH(B100,'Bảng công'!$A$6:$A$13,0)</f>
        <v>2</v>
      </c>
      <c r="B100" t="s">
        <v>626</v>
      </c>
      <c r="C100" t="s">
        <v>627</v>
      </c>
      <c r="D100" t="s">
        <v>897</v>
      </c>
      <c r="E100" t="s">
        <v>903</v>
      </c>
      <c r="F100" t="s">
        <v>13</v>
      </c>
      <c r="G100" t="s">
        <v>899</v>
      </c>
      <c r="H100" t="s">
        <v>889</v>
      </c>
      <c r="I100" t="s">
        <v>1066</v>
      </c>
      <c r="J100" t="s">
        <v>14</v>
      </c>
      <c r="K100" t="s">
        <v>978</v>
      </c>
      <c r="L100" t="s">
        <v>900</v>
      </c>
      <c r="M100" t="s">
        <v>900</v>
      </c>
      <c r="N100" t="s">
        <v>901</v>
      </c>
      <c r="O100" t="s">
        <v>900</v>
      </c>
      <c r="P100" t="s">
        <v>900</v>
      </c>
      <c r="Q100" t="s">
        <v>14</v>
      </c>
      <c r="R100" t="s">
        <v>900</v>
      </c>
      <c r="S100" t="s">
        <v>900</v>
      </c>
      <c r="T100" t="s">
        <v>900</v>
      </c>
      <c r="U100" t="s">
        <v>900</v>
      </c>
    </row>
    <row r="101" spans="1:21" hidden="1" x14ac:dyDescent="0.25">
      <c r="A101" s="96">
        <f>MATCH(B101,'Bảng công'!$A$6:$A$13,0)</f>
        <v>2</v>
      </c>
      <c r="B101" t="s">
        <v>626</v>
      </c>
      <c r="C101" t="s">
        <v>627</v>
      </c>
      <c r="D101" t="s">
        <v>897</v>
      </c>
      <c r="E101" t="s">
        <v>904</v>
      </c>
      <c r="F101" t="s">
        <v>13</v>
      </c>
      <c r="G101" t="s">
        <v>899</v>
      </c>
      <c r="H101" t="s">
        <v>889</v>
      </c>
      <c r="I101" t="s">
        <v>1067</v>
      </c>
      <c r="J101" t="s">
        <v>14</v>
      </c>
      <c r="K101" t="s">
        <v>946</v>
      </c>
      <c r="L101" t="s">
        <v>900</v>
      </c>
      <c r="M101" t="s">
        <v>900</v>
      </c>
      <c r="N101" t="s">
        <v>901</v>
      </c>
      <c r="O101" t="s">
        <v>900</v>
      </c>
      <c r="P101" t="s">
        <v>900</v>
      </c>
      <c r="Q101" t="s">
        <v>14</v>
      </c>
      <c r="R101" t="s">
        <v>900</v>
      </c>
      <c r="S101" t="s">
        <v>900</v>
      </c>
      <c r="T101" t="s">
        <v>900</v>
      </c>
      <c r="U101" t="s">
        <v>900</v>
      </c>
    </row>
    <row r="102" spans="1:21" hidden="1" x14ac:dyDescent="0.25">
      <c r="A102" s="96">
        <f>MATCH(B102,'Bảng công'!$A$6:$A$13,0)</f>
        <v>2</v>
      </c>
      <c r="B102" t="s">
        <v>626</v>
      </c>
      <c r="C102" t="s">
        <v>627</v>
      </c>
      <c r="D102" t="s">
        <v>897</v>
      </c>
      <c r="E102" t="s">
        <v>905</v>
      </c>
      <c r="F102" t="s">
        <v>13</v>
      </c>
      <c r="G102" t="s">
        <v>899</v>
      </c>
      <c r="H102" t="s">
        <v>889</v>
      </c>
      <c r="I102" t="s">
        <v>14</v>
      </c>
      <c r="J102" t="s">
        <v>14</v>
      </c>
      <c r="K102" t="s">
        <v>900</v>
      </c>
      <c r="L102" t="s">
        <v>900</v>
      </c>
      <c r="M102" t="s">
        <v>900</v>
      </c>
      <c r="N102" t="s">
        <v>901</v>
      </c>
      <c r="O102" t="s">
        <v>900</v>
      </c>
      <c r="P102" t="s">
        <v>900</v>
      </c>
      <c r="Q102" t="s">
        <v>14</v>
      </c>
      <c r="R102" t="s">
        <v>900</v>
      </c>
      <c r="S102" t="s">
        <v>900</v>
      </c>
      <c r="T102" t="s">
        <v>900</v>
      </c>
      <c r="U102" t="s">
        <v>900</v>
      </c>
    </row>
    <row r="103" spans="1:21" hidden="1" x14ac:dyDescent="0.25">
      <c r="A103" s="96">
        <f>MATCH(B103,'Bảng công'!$A$6:$A$13,0)</f>
        <v>2</v>
      </c>
      <c r="B103" t="s">
        <v>626</v>
      </c>
      <c r="C103" t="s">
        <v>627</v>
      </c>
      <c r="D103" t="s">
        <v>897</v>
      </c>
      <c r="E103" t="s">
        <v>906</v>
      </c>
      <c r="F103" t="s">
        <v>13</v>
      </c>
      <c r="G103" t="s">
        <v>899</v>
      </c>
      <c r="H103" t="s">
        <v>889</v>
      </c>
      <c r="I103" t="s">
        <v>14</v>
      </c>
      <c r="J103" t="s">
        <v>14</v>
      </c>
      <c r="K103" t="s">
        <v>900</v>
      </c>
      <c r="L103" t="s">
        <v>900</v>
      </c>
      <c r="M103" t="s">
        <v>900</v>
      </c>
      <c r="N103" t="s">
        <v>901</v>
      </c>
      <c r="O103" t="s">
        <v>900</v>
      </c>
      <c r="P103" t="s">
        <v>900</v>
      </c>
      <c r="Q103" t="s">
        <v>14</v>
      </c>
      <c r="R103" t="s">
        <v>900</v>
      </c>
      <c r="S103" t="s">
        <v>900</v>
      </c>
      <c r="T103" t="s">
        <v>900</v>
      </c>
      <c r="U103" t="s">
        <v>900</v>
      </c>
    </row>
    <row r="104" spans="1:21" hidden="1" x14ac:dyDescent="0.25">
      <c r="A104" s="96">
        <f>MATCH(B104,'Bảng công'!$A$6:$A$13,0)</f>
        <v>2</v>
      </c>
      <c r="B104" t="s">
        <v>626</v>
      </c>
      <c r="C104" t="s">
        <v>627</v>
      </c>
      <c r="D104" t="s">
        <v>897</v>
      </c>
      <c r="E104" t="s">
        <v>907</v>
      </c>
      <c r="F104" t="s">
        <v>13</v>
      </c>
      <c r="G104" t="s">
        <v>899</v>
      </c>
      <c r="H104" t="s">
        <v>889</v>
      </c>
      <c r="I104" t="s">
        <v>1068</v>
      </c>
      <c r="J104" t="s">
        <v>14</v>
      </c>
      <c r="K104" t="s">
        <v>929</v>
      </c>
      <c r="L104" t="s">
        <v>900</v>
      </c>
      <c r="M104" t="s">
        <v>900</v>
      </c>
      <c r="N104" t="s">
        <v>901</v>
      </c>
      <c r="O104" t="s">
        <v>900</v>
      </c>
      <c r="P104" t="s">
        <v>900</v>
      </c>
      <c r="Q104" t="s">
        <v>14</v>
      </c>
      <c r="R104" t="s">
        <v>900</v>
      </c>
      <c r="S104" t="s">
        <v>900</v>
      </c>
      <c r="T104" t="s">
        <v>900</v>
      </c>
      <c r="U104" t="s">
        <v>900</v>
      </c>
    </row>
    <row r="105" spans="1:21" hidden="1" x14ac:dyDescent="0.25">
      <c r="A105" s="96">
        <f>MATCH(B105,'Bảng công'!$A$6:$A$13,0)</f>
        <v>2</v>
      </c>
      <c r="B105" t="s">
        <v>626</v>
      </c>
      <c r="C105" t="s">
        <v>627</v>
      </c>
      <c r="D105" t="s">
        <v>897</v>
      </c>
      <c r="E105" t="s">
        <v>909</v>
      </c>
      <c r="F105" t="s">
        <v>13</v>
      </c>
      <c r="G105" t="s">
        <v>899</v>
      </c>
      <c r="H105" t="s">
        <v>889</v>
      </c>
      <c r="I105" t="s">
        <v>1069</v>
      </c>
      <c r="J105" t="s">
        <v>14</v>
      </c>
      <c r="K105" t="s">
        <v>948</v>
      </c>
      <c r="L105" t="s">
        <v>900</v>
      </c>
      <c r="M105" t="s">
        <v>900</v>
      </c>
      <c r="N105" t="s">
        <v>901</v>
      </c>
      <c r="O105" t="s">
        <v>900</v>
      </c>
      <c r="P105" t="s">
        <v>900</v>
      </c>
      <c r="Q105" t="s">
        <v>14</v>
      </c>
      <c r="R105" t="s">
        <v>900</v>
      </c>
      <c r="S105" t="s">
        <v>900</v>
      </c>
      <c r="T105" t="s">
        <v>900</v>
      </c>
      <c r="U105" t="s">
        <v>900</v>
      </c>
    </row>
    <row r="106" spans="1:21" hidden="1" x14ac:dyDescent="0.25">
      <c r="A106" s="96">
        <f>MATCH(B106,'Bảng công'!$A$6:$A$13,0)</f>
        <v>2</v>
      </c>
      <c r="B106" t="s">
        <v>626</v>
      </c>
      <c r="C106" t="s">
        <v>627</v>
      </c>
      <c r="D106" t="s">
        <v>897</v>
      </c>
      <c r="E106" t="s">
        <v>910</v>
      </c>
      <c r="F106" t="s">
        <v>13</v>
      </c>
      <c r="G106" t="s">
        <v>899</v>
      </c>
      <c r="H106" t="s">
        <v>889</v>
      </c>
      <c r="I106" t="s">
        <v>391</v>
      </c>
      <c r="J106" t="s">
        <v>14</v>
      </c>
      <c r="K106" t="s">
        <v>931</v>
      </c>
      <c r="L106" t="s">
        <v>900</v>
      </c>
      <c r="M106" t="s">
        <v>900</v>
      </c>
      <c r="N106" t="s">
        <v>901</v>
      </c>
      <c r="O106" t="s">
        <v>900</v>
      </c>
      <c r="P106" t="s">
        <v>900</v>
      </c>
      <c r="Q106" t="s">
        <v>14</v>
      </c>
      <c r="R106" t="s">
        <v>900</v>
      </c>
      <c r="S106" t="s">
        <v>900</v>
      </c>
      <c r="T106" t="s">
        <v>900</v>
      </c>
      <c r="U106" t="s">
        <v>900</v>
      </c>
    </row>
    <row r="107" spans="1:21" hidden="1" x14ac:dyDescent="0.25">
      <c r="A107" s="96">
        <f>MATCH(B107,'Bảng công'!$A$6:$A$13,0)</f>
        <v>2</v>
      </c>
      <c r="B107" t="s">
        <v>626</v>
      </c>
      <c r="C107" t="s">
        <v>627</v>
      </c>
      <c r="D107" t="s">
        <v>897</v>
      </c>
      <c r="E107" t="s">
        <v>911</v>
      </c>
      <c r="F107" t="s">
        <v>13</v>
      </c>
      <c r="G107" t="s">
        <v>899</v>
      </c>
      <c r="H107" t="s">
        <v>889</v>
      </c>
      <c r="I107" t="s">
        <v>1070</v>
      </c>
      <c r="J107" t="s">
        <v>14</v>
      </c>
      <c r="K107" t="s">
        <v>980</v>
      </c>
      <c r="L107" t="s">
        <v>900</v>
      </c>
      <c r="M107" t="s">
        <v>900</v>
      </c>
      <c r="N107" t="s">
        <v>901</v>
      </c>
      <c r="O107" t="s">
        <v>900</v>
      </c>
      <c r="P107" t="s">
        <v>900</v>
      </c>
      <c r="Q107" t="s">
        <v>14</v>
      </c>
      <c r="R107" t="s">
        <v>900</v>
      </c>
      <c r="S107" t="s">
        <v>900</v>
      </c>
      <c r="T107" t="s">
        <v>900</v>
      </c>
      <c r="U107" t="s">
        <v>900</v>
      </c>
    </row>
    <row r="108" spans="1:21" hidden="1" x14ac:dyDescent="0.25">
      <c r="A108" s="96">
        <f>MATCH(B108,'Bảng công'!$A$6:$A$13,0)</f>
        <v>2</v>
      </c>
      <c r="B108" t="s">
        <v>626</v>
      </c>
      <c r="C108" t="s">
        <v>627</v>
      </c>
      <c r="D108" t="s">
        <v>897</v>
      </c>
      <c r="E108" t="s">
        <v>913</v>
      </c>
      <c r="F108" t="s">
        <v>13</v>
      </c>
      <c r="G108" t="s">
        <v>899</v>
      </c>
      <c r="H108" t="s">
        <v>889</v>
      </c>
      <c r="I108" t="s">
        <v>1071</v>
      </c>
      <c r="J108" t="s">
        <v>14</v>
      </c>
      <c r="K108" t="s">
        <v>931</v>
      </c>
      <c r="L108" t="s">
        <v>900</v>
      </c>
      <c r="M108" t="s">
        <v>900</v>
      </c>
      <c r="N108" t="s">
        <v>901</v>
      </c>
      <c r="O108" t="s">
        <v>900</v>
      </c>
      <c r="P108" t="s">
        <v>900</v>
      </c>
      <c r="Q108" t="s">
        <v>14</v>
      </c>
      <c r="R108" t="s">
        <v>900</v>
      </c>
      <c r="S108" t="s">
        <v>900</v>
      </c>
      <c r="T108" t="s">
        <v>900</v>
      </c>
      <c r="U108" t="s">
        <v>900</v>
      </c>
    </row>
    <row r="109" spans="1:21" hidden="1" x14ac:dyDescent="0.25">
      <c r="A109" s="96">
        <f>MATCH(B109,'Bảng công'!$A$6:$A$13,0)</f>
        <v>2</v>
      </c>
      <c r="B109" t="s">
        <v>626</v>
      </c>
      <c r="C109" t="s">
        <v>627</v>
      </c>
      <c r="D109" t="s">
        <v>897</v>
      </c>
      <c r="E109" t="s">
        <v>914</v>
      </c>
      <c r="F109" t="s">
        <v>13</v>
      </c>
      <c r="G109" t="s">
        <v>899</v>
      </c>
      <c r="H109" t="s">
        <v>889</v>
      </c>
      <c r="I109" t="s">
        <v>14</v>
      </c>
      <c r="J109" t="s">
        <v>14</v>
      </c>
      <c r="K109" t="s">
        <v>900</v>
      </c>
      <c r="L109" t="s">
        <v>900</v>
      </c>
      <c r="M109" t="s">
        <v>900</v>
      </c>
      <c r="N109" t="s">
        <v>901</v>
      </c>
      <c r="O109" t="s">
        <v>900</v>
      </c>
      <c r="P109" t="s">
        <v>900</v>
      </c>
      <c r="Q109" t="s">
        <v>14</v>
      </c>
      <c r="R109" t="s">
        <v>900</v>
      </c>
      <c r="S109" t="s">
        <v>900</v>
      </c>
      <c r="T109" t="s">
        <v>900</v>
      </c>
      <c r="U109" t="s">
        <v>900</v>
      </c>
    </row>
    <row r="110" spans="1:21" hidden="1" x14ac:dyDescent="0.25">
      <c r="A110" s="96">
        <f>MATCH(B110,'Bảng công'!$A$6:$A$13,0)</f>
        <v>2</v>
      </c>
      <c r="B110" t="s">
        <v>626</v>
      </c>
      <c r="C110" t="s">
        <v>627</v>
      </c>
      <c r="D110" t="s">
        <v>897</v>
      </c>
      <c r="E110" t="s">
        <v>915</v>
      </c>
      <c r="F110" t="s">
        <v>13</v>
      </c>
      <c r="G110" t="s">
        <v>899</v>
      </c>
      <c r="H110" t="s">
        <v>889</v>
      </c>
      <c r="I110" t="s">
        <v>1072</v>
      </c>
      <c r="J110" t="s">
        <v>14</v>
      </c>
      <c r="K110" t="s">
        <v>956</v>
      </c>
      <c r="L110" t="s">
        <v>900</v>
      </c>
      <c r="M110" t="s">
        <v>900</v>
      </c>
      <c r="N110" t="s">
        <v>901</v>
      </c>
      <c r="O110" t="s">
        <v>900</v>
      </c>
      <c r="P110" t="s">
        <v>900</v>
      </c>
      <c r="Q110" t="s">
        <v>14</v>
      </c>
      <c r="R110" t="s">
        <v>900</v>
      </c>
      <c r="S110" t="s">
        <v>900</v>
      </c>
      <c r="T110" t="s">
        <v>900</v>
      </c>
      <c r="U110" t="s">
        <v>900</v>
      </c>
    </row>
    <row r="111" spans="1:21" hidden="1" x14ac:dyDescent="0.25">
      <c r="A111" s="96">
        <f>MATCH(B111,'Bảng công'!$A$6:$A$13,0)</f>
        <v>2</v>
      </c>
      <c r="B111" t="s">
        <v>626</v>
      </c>
      <c r="C111" t="s">
        <v>627</v>
      </c>
      <c r="D111" t="s">
        <v>897</v>
      </c>
      <c r="E111" t="s">
        <v>916</v>
      </c>
      <c r="F111" t="s">
        <v>13</v>
      </c>
      <c r="G111" t="s">
        <v>899</v>
      </c>
      <c r="H111" t="s">
        <v>889</v>
      </c>
      <c r="I111" t="s">
        <v>1073</v>
      </c>
      <c r="J111" t="s">
        <v>14</v>
      </c>
      <c r="K111" t="s">
        <v>938</v>
      </c>
      <c r="L111" t="s">
        <v>900</v>
      </c>
      <c r="M111" t="s">
        <v>900</v>
      </c>
      <c r="N111" t="s">
        <v>901</v>
      </c>
      <c r="O111" t="s">
        <v>900</v>
      </c>
      <c r="P111" t="s">
        <v>900</v>
      </c>
      <c r="Q111" t="s">
        <v>14</v>
      </c>
      <c r="R111" t="s">
        <v>900</v>
      </c>
      <c r="S111" t="s">
        <v>900</v>
      </c>
      <c r="T111" t="s">
        <v>900</v>
      </c>
      <c r="U111" t="s">
        <v>900</v>
      </c>
    </row>
    <row r="112" spans="1:21" hidden="1" x14ac:dyDescent="0.25">
      <c r="A112" s="96">
        <f>MATCH(B112,'Bảng công'!$A$6:$A$13,0)</f>
        <v>2</v>
      </c>
      <c r="B112" t="s">
        <v>626</v>
      </c>
      <c r="C112" t="s">
        <v>627</v>
      </c>
      <c r="D112" t="s">
        <v>897</v>
      </c>
      <c r="E112" t="s">
        <v>917</v>
      </c>
      <c r="F112" t="s">
        <v>13</v>
      </c>
      <c r="G112" t="s">
        <v>899</v>
      </c>
      <c r="H112" t="s">
        <v>889</v>
      </c>
      <c r="I112" t="s">
        <v>1074</v>
      </c>
      <c r="J112" t="s">
        <v>14</v>
      </c>
      <c r="K112" t="s">
        <v>934</v>
      </c>
      <c r="L112" t="s">
        <v>900</v>
      </c>
      <c r="M112" t="s">
        <v>900</v>
      </c>
      <c r="N112" t="s">
        <v>901</v>
      </c>
      <c r="O112" t="s">
        <v>900</v>
      </c>
      <c r="P112" t="s">
        <v>900</v>
      </c>
      <c r="Q112" t="s">
        <v>14</v>
      </c>
      <c r="R112" t="s">
        <v>900</v>
      </c>
      <c r="S112" t="s">
        <v>900</v>
      </c>
      <c r="T112" t="s">
        <v>900</v>
      </c>
      <c r="U112" t="s">
        <v>900</v>
      </c>
    </row>
    <row r="113" spans="1:21" hidden="1" x14ac:dyDescent="0.25">
      <c r="A113" s="96">
        <f>MATCH(B113,'Bảng công'!$A$6:$A$13,0)</f>
        <v>2</v>
      </c>
      <c r="B113" t="s">
        <v>626</v>
      </c>
      <c r="C113" t="s">
        <v>627</v>
      </c>
      <c r="D113" t="s">
        <v>897</v>
      </c>
      <c r="E113" t="s">
        <v>919</v>
      </c>
      <c r="F113" t="s">
        <v>13</v>
      </c>
      <c r="G113" t="s">
        <v>899</v>
      </c>
      <c r="H113" t="s">
        <v>889</v>
      </c>
      <c r="I113" t="s">
        <v>1075</v>
      </c>
      <c r="J113" t="s">
        <v>14</v>
      </c>
      <c r="K113" t="s">
        <v>948</v>
      </c>
      <c r="L113" t="s">
        <v>900</v>
      </c>
      <c r="M113" t="s">
        <v>900</v>
      </c>
      <c r="N113" t="s">
        <v>901</v>
      </c>
      <c r="O113" t="s">
        <v>900</v>
      </c>
      <c r="P113" t="s">
        <v>900</v>
      </c>
      <c r="Q113" t="s">
        <v>14</v>
      </c>
      <c r="R113" t="s">
        <v>900</v>
      </c>
      <c r="S113" t="s">
        <v>900</v>
      </c>
      <c r="T113" t="s">
        <v>900</v>
      </c>
      <c r="U113" t="s">
        <v>900</v>
      </c>
    </row>
    <row r="114" spans="1:21" hidden="1" x14ac:dyDescent="0.25">
      <c r="A114" s="96">
        <f>MATCH(B114,'Bảng công'!$A$6:$A$13,0)</f>
        <v>2</v>
      </c>
      <c r="B114" t="s">
        <v>626</v>
      </c>
      <c r="C114" t="s">
        <v>627</v>
      </c>
      <c r="D114" t="s">
        <v>897</v>
      </c>
      <c r="E114" t="s">
        <v>920</v>
      </c>
      <c r="F114" t="s">
        <v>13</v>
      </c>
      <c r="G114" t="s">
        <v>899</v>
      </c>
      <c r="H114" t="s">
        <v>889</v>
      </c>
      <c r="I114" t="s">
        <v>1076</v>
      </c>
      <c r="J114" t="s">
        <v>14</v>
      </c>
      <c r="K114" t="s">
        <v>944</v>
      </c>
      <c r="L114" t="s">
        <v>900</v>
      </c>
      <c r="M114" t="s">
        <v>900</v>
      </c>
      <c r="N114" t="s">
        <v>901</v>
      </c>
      <c r="O114" t="s">
        <v>900</v>
      </c>
      <c r="P114" t="s">
        <v>900</v>
      </c>
      <c r="Q114" t="s">
        <v>14</v>
      </c>
      <c r="R114" t="s">
        <v>900</v>
      </c>
      <c r="S114" t="s">
        <v>900</v>
      </c>
      <c r="T114" t="s">
        <v>900</v>
      </c>
      <c r="U114" t="s">
        <v>900</v>
      </c>
    </row>
    <row r="115" spans="1:21" hidden="1" x14ac:dyDescent="0.25">
      <c r="A115" s="96">
        <f>MATCH(B115,'Bảng công'!$A$6:$A$13,0)</f>
        <v>2</v>
      </c>
      <c r="B115" t="s">
        <v>626</v>
      </c>
      <c r="C115" t="s">
        <v>627</v>
      </c>
      <c r="D115" t="s">
        <v>897</v>
      </c>
      <c r="E115" t="s">
        <v>921</v>
      </c>
      <c r="F115" t="s">
        <v>13</v>
      </c>
      <c r="G115" t="s">
        <v>899</v>
      </c>
      <c r="H115" t="s">
        <v>889</v>
      </c>
      <c r="I115" t="s">
        <v>1077</v>
      </c>
      <c r="J115" t="s">
        <v>14</v>
      </c>
      <c r="K115" t="s">
        <v>900</v>
      </c>
      <c r="L115" t="s">
        <v>900</v>
      </c>
      <c r="M115" t="s">
        <v>900</v>
      </c>
      <c r="N115" t="s">
        <v>901</v>
      </c>
      <c r="O115" t="s">
        <v>900</v>
      </c>
      <c r="P115" t="s">
        <v>900</v>
      </c>
      <c r="Q115" t="s">
        <v>14</v>
      </c>
      <c r="R115" t="s">
        <v>900</v>
      </c>
      <c r="S115" t="s">
        <v>900</v>
      </c>
      <c r="T115" t="s">
        <v>900</v>
      </c>
      <c r="U115" t="s">
        <v>900</v>
      </c>
    </row>
    <row r="116" spans="1:21" hidden="1" x14ac:dyDescent="0.25">
      <c r="A116" s="96">
        <f>MATCH(B116,'Bảng công'!$A$6:$A$13,0)</f>
        <v>2</v>
      </c>
      <c r="B116" t="s">
        <v>626</v>
      </c>
      <c r="C116" t="s">
        <v>627</v>
      </c>
      <c r="D116" t="s">
        <v>897</v>
      </c>
      <c r="E116" t="s">
        <v>923</v>
      </c>
      <c r="F116" t="s">
        <v>13</v>
      </c>
      <c r="G116" t="s">
        <v>899</v>
      </c>
      <c r="H116" t="s">
        <v>889</v>
      </c>
      <c r="I116" t="s">
        <v>1078</v>
      </c>
      <c r="J116" t="s">
        <v>14</v>
      </c>
      <c r="K116" t="s">
        <v>940</v>
      </c>
      <c r="L116" t="s">
        <v>900</v>
      </c>
      <c r="M116" t="s">
        <v>900</v>
      </c>
      <c r="N116" t="s">
        <v>901</v>
      </c>
      <c r="O116" t="s">
        <v>900</v>
      </c>
      <c r="P116" t="s">
        <v>900</v>
      </c>
      <c r="Q116" t="s">
        <v>14</v>
      </c>
      <c r="R116" t="s">
        <v>900</v>
      </c>
      <c r="S116" t="s">
        <v>900</v>
      </c>
      <c r="T116" t="s">
        <v>900</v>
      </c>
      <c r="U116" t="s">
        <v>900</v>
      </c>
    </row>
    <row r="117" spans="1:21" hidden="1" x14ac:dyDescent="0.25">
      <c r="A117" s="96">
        <f>MATCH(B117,'Bảng công'!$A$6:$A$13,0)</f>
        <v>2</v>
      </c>
      <c r="B117" t="s">
        <v>626</v>
      </c>
      <c r="C117" t="s">
        <v>627</v>
      </c>
      <c r="D117" t="s">
        <v>897</v>
      </c>
      <c r="E117" t="s">
        <v>926</v>
      </c>
      <c r="F117" t="s">
        <v>13</v>
      </c>
      <c r="G117" t="s">
        <v>899</v>
      </c>
      <c r="H117" t="s">
        <v>889</v>
      </c>
      <c r="I117" t="s">
        <v>1079</v>
      </c>
      <c r="J117" t="s">
        <v>14</v>
      </c>
      <c r="K117" t="s">
        <v>937</v>
      </c>
      <c r="L117" t="s">
        <v>900</v>
      </c>
      <c r="M117" t="s">
        <v>900</v>
      </c>
      <c r="N117" t="s">
        <v>901</v>
      </c>
      <c r="O117" t="s">
        <v>900</v>
      </c>
      <c r="P117" t="s">
        <v>900</v>
      </c>
      <c r="Q117" t="s">
        <v>14</v>
      </c>
      <c r="R117" t="s">
        <v>900</v>
      </c>
      <c r="S117" t="s">
        <v>900</v>
      </c>
      <c r="T117" t="s">
        <v>900</v>
      </c>
      <c r="U117" t="s">
        <v>900</v>
      </c>
    </row>
    <row r="118" spans="1:21" hidden="1" x14ac:dyDescent="0.25">
      <c r="A118" s="96">
        <f>MATCH(B118,'Bảng công'!$A$6:$A$13,0)</f>
        <v>2</v>
      </c>
      <c r="B118" t="s">
        <v>626</v>
      </c>
      <c r="C118" t="s">
        <v>627</v>
      </c>
      <c r="D118" t="s">
        <v>897</v>
      </c>
      <c r="E118" t="s">
        <v>927</v>
      </c>
      <c r="F118" t="s">
        <v>13</v>
      </c>
      <c r="G118" t="s">
        <v>899</v>
      </c>
      <c r="H118" t="s">
        <v>889</v>
      </c>
      <c r="I118" t="s">
        <v>719</v>
      </c>
      <c r="J118" t="s">
        <v>14</v>
      </c>
      <c r="K118" t="s">
        <v>944</v>
      </c>
      <c r="L118" t="s">
        <v>900</v>
      </c>
      <c r="M118" t="s">
        <v>900</v>
      </c>
      <c r="N118" t="s">
        <v>901</v>
      </c>
      <c r="O118" t="s">
        <v>900</v>
      </c>
      <c r="P118" t="s">
        <v>900</v>
      </c>
      <c r="Q118" t="s">
        <v>14</v>
      </c>
      <c r="R118" t="s">
        <v>900</v>
      </c>
      <c r="S118" t="s">
        <v>900</v>
      </c>
      <c r="T118" t="s">
        <v>900</v>
      </c>
      <c r="U118" t="s">
        <v>900</v>
      </c>
    </row>
    <row r="119" spans="1:21" hidden="1" x14ac:dyDescent="0.25">
      <c r="A119" s="96">
        <f>MATCH(B119,'Bảng công'!$A$6:$A$13,0)</f>
        <v>2</v>
      </c>
      <c r="B119" t="s">
        <v>626</v>
      </c>
      <c r="C119" t="s">
        <v>627</v>
      </c>
      <c r="D119" t="s">
        <v>897</v>
      </c>
      <c r="E119" t="s">
        <v>928</v>
      </c>
      <c r="F119" t="s">
        <v>13</v>
      </c>
      <c r="G119" t="s">
        <v>899</v>
      </c>
      <c r="H119" t="s">
        <v>889</v>
      </c>
      <c r="I119" t="s">
        <v>1080</v>
      </c>
      <c r="J119" t="s">
        <v>14</v>
      </c>
      <c r="K119" t="s">
        <v>980</v>
      </c>
      <c r="L119" t="s">
        <v>900</v>
      </c>
      <c r="M119" t="s">
        <v>900</v>
      </c>
      <c r="N119" t="s">
        <v>901</v>
      </c>
      <c r="O119" t="s">
        <v>900</v>
      </c>
      <c r="P119" t="s">
        <v>900</v>
      </c>
      <c r="Q119" t="s">
        <v>14</v>
      </c>
      <c r="R119" t="s">
        <v>900</v>
      </c>
      <c r="S119" t="s">
        <v>900</v>
      </c>
      <c r="T119" t="s">
        <v>900</v>
      </c>
      <c r="U119" t="s">
        <v>900</v>
      </c>
    </row>
    <row r="120" spans="1:21" hidden="1" x14ac:dyDescent="0.25">
      <c r="A120" s="96">
        <f>MATCH(B120,'Bảng công'!$A$6:$A$13,0)</f>
        <v>2</v>
      </c>
      <c r="B120" t="s">
        <v>626</v>
      </c>
      <c r="C120" t="s">
        <v>627</v>
      </c>
      <c r="D120" t="s">
        <v>897</v>
      </c>
      <c r="E120" t="s">
        <v>930</v>
      </c>
      <c r="F120" t="s">
        <v>13</v>
      </c>
      <c r="G120" t="s">
        <v>899</v>
      </c>
      <c r="H120" t="s">
        <v>889</v>
      </c>
      <c r="I120" t="s">
        <v>1081</v>
      </c>
      <c r="J120" t="s">
        <v>14</v>
      </c>
      <c r="K120" t="s">
        <v>973</v>
      </c>
      <c r="L120" t="s">
        <v>900</v>
      </c>
      <c r="M120" t="s">
        <v>900</v>
      </c>
      <c r="N120" t="s">
        <v>901</v>
      </c>
      <c r="O120" t="s">
        <v>900</v>
      </c>
      <c r="P120" t="s">
        <v>900</v>
      </c>
      <c r="Q120" t="s">
        <v>14</v>
      </c>
      <c r="R120" t="s">
        <v>900</v>
      </c>
      <c r="S120" t="s">
        <v>900</v>
      </c>
      <c r="T120" t="s">
        <v>900</v>
      </c>
      <c r="U120" t="s">
        <v>900</v>
      </c>
    </row>
    <row r="121" spans="1:21" hidden="1" x14ac:dyDescent="0.25">
      <c r="A121" s="96">
        <f>MATCH(B121,'Bảng công'!$A$6:$A$13,0)</f>
        <v>2</v>
      </c>
      <c r="B121" t="s">
        <v>626</v>
      </c>
      <c r="C121" t="s">
        <v>627</v>
      </c>
      <c r="D121" t="s">
        <v>897</v>
      </c>
      <c r="E121" t="s">
        <v>932</v>
      </c>
      <c r="F121" t="s">
        <v>13</v>
      </c>
      <c r="G121" t="s">
        <v>899</v>
      </c>
      <c r="H121" t="s">
        <v>889</v>
      </c>
      <c r="I121" t="s">
        <v>14</v>
      </c>
      <c r="J121" t="s">
        <v>14</v>
      </c>
      <c r="K121" t="s">
        <v>900</v>
      </c>
      <c r="L121" t="s">
        <v>900</v>
      </c>
      <c r="M121" t="s">
        <v>900</v>
      </c>
      <c r="N121" t="s">
        <v>901</v>
      </c>
      <c r="O121" t="s">
        <v>900</v>
      </c>
      <c r="P121" t="s">
        <v>900</v>
      </c>
      <c r="Q121" t="s">
        <v>14</v>
      </c>
      <c r="R121" t="s">
        <v>900</v>
      </c>
      <c r="S121" t="s">
        <v>900</v>
      </c>
      <c r="T121" t="s">
        <v>900</v>
      </c>
      <c r="U121" t="s">
        <v>900</v>
      </c>
    </row>
    <row r="122" spans="1:21" hidden="1" x14ac:dyDescent="0.25">
      <c r="A122" s="96">
        <f>MATCH(B122,'Bảng công'!$A$6:$A$13,0)</f>
        <v>2</v>
      </c>
      <c r="B122" t="s">
        <v>626</v>
      </c>
      <c r="C122" t="s">
        <v>627</v>
      </c>
      <c r="D122" t="s">
        <v>897</v>
      </c>
      <c r="E122" t="s">
        <v>933</v>
      </c>
      <c r="F122" t="s">
        <v>13</v>
      </c>
      <c r="G122" t="s">
        <v>899</v>
      </c>
      <c r="H122" t="s">
        <v>889</v>
      </c>
      <c r="I122" t="s">
        <v>635</v>
      </c>
      <c r="J122" t="s">
        <v>14</v>
      </c>
      <c r="K122" t="s">
        <v>978</v>
      </c>
      <c r="L122" t="s">
        <v>900</v>
      </c>
      <c r="M122" t="s">
        <v>900</v>
      </c>
      <c r="N122" t="s">
        <v>901</v>
      </c>
      <c r="O122" t="s">
        <v>900</v>
      </c>
      <c r="P122" t="s">
        <v>900</v>
      </c>
      <c r="Q122" t="s">
        <v>14</v>
      </c>
      <c r="R122" t="s">
        <v>900</v>
      </c>
      <c r="S122" t="s">
        <v>900</v>
      </c>
      <c r="T122" t="s">
        <v>900</v>
      </c>
      <c r="U122" t="s">
        <v>900</v>
      </c>
    </row>
    <row r="123" spans="1:21" hidden="1" x14ac:dyDescent="0.25">
      <c r="A123" s="96">
        <f>MATCH(B123,'Bảng công'!$A$6:$A$13,0)</f>
        <v>6</v>
      </c>
      <c r="B123" t="s">
        <v>645</v>
      </c>
      <c r="C123" t="s">
        <v>646</v>
      </c>
      <c r="D123" t="s">
        <v>897</v>
      </c>
      <c r="E123" t="s">
        <v>898</v>
      </c>
      <c r="F123" t="s">
        <v>13</v>
      </c>
      <c r="G123" t="s">
        <v>899</v>
      </c>
      <c r="H123" t="s">
        <v>889</v>
      </c>
      <c r="I123" t="s">
        <v>1082</v>
      </c>
      <c r="J123" t="s">
        <v>14</v>
      </c>
      <c r="K123" t="s">
        <v>937</v>
      </c>
      <c r="L123" t="s">
        <v>900</v>
      </c>
      <c r="M123" t="s">
        <v>900</v>
      </c>
      <c r="N123" t="s">
        <v>901</v>
      </c>
      <c r="O123" t="s">
        <v>900</v>
      </c>
      <c r="P123" t="s">
        <v>900</v>
      </c>
      <c r="Q123" t="s">
        <v>14</v>
      </c>
      <c r="R123" t="s">
        <v>900</v>
      </c>
      <c r="S123" t="s">
        <v>900</v>
      </c>
      <c r="T123" t="s">
        <v>900</v>
      </c>
      <c r="U123" t="s">
        <v>900</v>
      </c>
    </row>
    <row r="124" spans="1:21" hidden="1" x14ac:dyDescent="0.25">
      <c r="A124" s="96">
        <f>MATCH(B124,'Bảng công'!$A$6:$A$13,0)</f>
        <v>6</v>
      </c>
      <c r="B124" t="s">
        <v>645</v>
      </c>
      <c r="C124" t="s">
        <v>646</v>
      </c>
      <c r="D124" t="s">
        <v>897</v>
      </c>
      <c r="E124" t="s">
        <v>903</v>
      </c>
      <c r="F124" t="s">
        <v>13</v>
      </c>
      <c r="G124" t="s">
        <v>899</v>
      </c>
      <c r="H124" t="s">
        <v>889</v>
      </c>
      <c r="I124" t="s">
        <v>1083</v>
      </c>
      <c r="J124" t="s">
        <v>14</v>
      </c>
      <c r="K124" t="s">
        <v>948</v>
      </c>
      <c r="L124" t="s">
        <v>900</v>
      </c>
      <c r="M124" t="s">
        <v>900</v>
      </c>
      <c r="N124" t="s">
        <v>901</v>
      </c>
      <c r="O124" t="s">
        <v>900</v>
      </c>
      <c r="P124" t="s">
        <v>900</v>
      </c>
      <c r="Q124" t="s">
        <v>14</v>
      </c>
      <c r="R124" t="s">
        <v>900</v>
      </c>
      <c r="S124" t="s">
        <v>900</v>
      </c>
      <c r="T124" t="s">
        <v>900</v>
      </c>
      <c r="U124" t="s">
        <v>900</v>
      </c>
    </row>
    <row r="125" spans="1:21" hidden="1" x14ac:dyDescent="0.25">
      <c r="A125" s="96">
        <f>MATCH(B125,'Bảng công'!$A$6:$A$13,0)</f>
        <v>6</v>
      </c>
      <c r="B125" t="s">
        <v>645</v>
      </c>
      <c r="C125" t="s">
        <v>646</v>
      </c>
      <c r="D125" t="s">
        <v>897</v>
      </c>
      <c r="E125" t="s">
        <v>904</v>
      </c>
      <c r="F125" t="s">
        <v>13</v>
      </c>
      <c r="G125" t="s">
        <v>899</v>
      </c>
      <c r="H125" t="s">
        <v>889</v>
      </c>
      <c r="I125" t="s">
        <v>1084</v>
      </c>
      <c r="J125" t="s">
        <v>14</v>
      </c>
      <c r="K125" t="s">
        <v>900</v>
      </c>
      <c r="L125" t="s">
        <v>900</v>
      </c>
      <c r="M125" t="s">
        <v>900</v>
      </c>
      <c r="N125" t="s">
        <v>901</v>
      </c>
      <c r="O125" t="s">
        <v>900</v>
      </c>
      <c r="P125" t="s">
        <v>900</v>
      </c>
      <c r="Q125" t="s">
        <v>14</v>
      </c>
      <c r="R125" t="s">
        <v>900</v>
      </c>
      <c r="S125" t="s">
        <v>900</v>
      </c>
      <c r="T125" t="s">
        <v>900</v>
      </c>
      <c r="U125" t="s">
        <v>900</v>
      </c>
    </row>
    <row r="126" spans="1:21" hidden="1" x14ac:dyDescent="0.25">
      <c r="A126" s="96">
        <f>MATCH(B126,'Bảng công'!$A$6:$A$13,0)</f>
        <v>6</v>
      </c>
      <c r="B126" t="s">
        <v>645</v>
      </c>
      <c r="C126" t="s">
        <v>646</v>
      </c>
      <c r="D126" t="s">
        <v>897</v>
      </c>
      <c r="E126" t="s">
        <v>905</v>
      </c>
      <c r="F126" t="s">
        <v>13</v>
      </c>
      <c r="G126" t="s">
        <v>899</v>
      </c>
      <c r="H126" t="s">
        <v>889</v>
      </c>
      <c r="I126" t="s">
        <v>139</v>
      </c>
      <c r="J126" t="s">
        <v>14</v>
      </c>
      <c r="K126" t="s">
        <v>931</v>
      </c>
      <c r="L126" t="s">
        <v>900</v>
      </c>
      <c r="M126" t="s">
        <v>900</v>
      </c>
      <c r="N126" t="s">
        <v>901</v>
      </c>
      <c r="O126" t="s">
        <v>900</v>
      </c>
      <c r="P126" t="s">
        <v>900</v>
      </c>
      <c r="Q126" t="s">
        <v>14</v>
      </c>
      <c r="R126" t="s">
        <v>900</v>
      </c>
      <c r="S126" t="s">
        <v>900</v>
      </c>
      <c r="T126" t="s">
        <v>900</v>
      </c>
      <c r="U126" t="s">
        <v>900</v>
      </c>
    </row>
    <row r="127" spans="1:21" hidden="1" x14ac:dyDescent="0.25">
      <c r="A127" s="96">
        <f>MATCH(B127,'Bảng công'!$A$6:$A$13,0)</f>
        <v>6</v>
      </c>
      <c r="B127" t="s">
        <v>645</v>
      </c>
      <c r="C127" t="s">
        <v>646</v>
      </c>
      <c r="D127" t="s">
        <v>897</v>
      </c>
      <c r="E127" t="s">
        <v>906</v>
      </c>
      <c r="F127" t="s">
        <v>13</v>
      </c>
      <c r="G127" t="s">
        <v>899</v>
      </c>
      <c r="H127" t="s">
        <v>889</v>
      </c>
      <c r="I127" t="s">
        <v>14</v>
      </c>
      <c r="J127" t="s">
        <v>14</v>
      </c>
      <c r="K127" t="s">
        <v>900</v>
      </c>
      <c r="L127" t="s">
        <v>900</v>
      </c>
      <c r="M127" t="s">
        <v>900</v>
      </c>
      <c r="N127" t="s">
        <v>901</v>
      </c>
      <c r="O127" t="s">
        <v>900</v>
      </c>
      <c r="P127" t="s">
        <v>900</v>
      </c>
      <c r="Q127" t="s">
        <v>14</v>
      </c>
      <c r="R127" t="s">
        <v>900</v>
      </c>
      <c r="S127" t="s">
        <v>900</v>
      </c>
      <c r="T127" t="s">
        <v>900</v>
      </c>
      <c r="U127" t="s">
        <v>900</v>
      </c>
    </row>
    <row r="128" spans="1:21" hidden="1" x14ac:dyDescent="0.25">
      <c r="A128" s="96">
        <f>MATCH(B128,'Bảng công'!$A$6:$A$13,0)</f>
        <v>6</v>
      </c>
      <c r="B128" t="s">
        <v>645</v>
      </c>
      <c r="C128" t="s">
        <v>646</v>
      </c>
      <c r="D128" t="s">
        <v>897</v>
      </c>
      <c r="E128" t="s">
        <v>907</v>
      </c>
      <c r="F128" t="s">
        <v>13</v>
      </c>
      <c r="G128" t="s">
        <v>899</v>
      </c>
      <c r="H128" t="s">
        <v>889</v>
      </c>
      <c r="I128" t="s">
        <v>1085</v>
      </c>
      <c r="J128" t="s">
        <v>14</v>
      </c>
      <c r="K128" t="s">
        <v>948</v>
      </c>
      <c r="L128" t="s">
        <v>900</v>
      </c>
      <c r="M128" t="s">
        <v>900</v>
      </c>
      <c r="N128" t="s">
        <v>901</v>
      </c>
      <c r="O128" t="s">
        <v>900</v>
      </c>
      <c r="P128" t="s">
        <v>900</v>
      </c>
      <c r="Q128" t="s">
        <v>14</v>
      </c>
      <c r="R128" t="s">
        <v>900</v>
      </c>
      <c r="S128" t="s">
        <v>900</v>
      </c>
      <c r="T128" t="s">
        <v>900</v>
      </c>
      <c r="U128" t="s">
        <v>900</v>
      </c>
    </row>
    <row r="129" spans="1:21" hidden="1" x14ac:dyDescent="0.25">
      <c r="A129" s="96">
        <f>MATCH(B129,'Bảng công'!$A$6:$A$13,0)</f>
        <v>6</v>
      </c>
      <c r="B129" t="s">
        <v>645</v>
      </c>
      <c r="C129" t="s">
        <v>646</v>
      </c>
      <c r="D129" t="s">
        <v>897</v>
      </c>
      <c r="E129" t="s">
        <v>909</v>
      </c>
      <c r="F129" t="s">
        <v>13</v>
      </c>
      <c r="G129" t="s">
        <v>899</v>
      </c>
      <c r="H129" t="s">
        <v>889</v>
      </c>
      <c r="I129" t="s">
        <v>1086</v>
      </c>
      <c r="J129" t="s">
        <v>14</v>
      </c>
      <c r="K129" t="s">
        <v>956</v>
      </c>
      <c r="L129" t="s">
        <v>900</v>
      </c>
      <c r="M129" t="s">
        <v>900</v>
      </c>
      <c r="N129" t="s">
        <v>901</v>
      </c>
      <c r="O129" t="s">
        <v>900</v>
      </c>
      <c r="P129" t="s">
        <v>900</v>
      </c>
      <c r="Q129" t="s">
        <v>14</v>
      </c>
      <c r="R129" t="s">
        <v>900</v>
      </c>
      <c r="S129" t="s">
        <v>900</v>
      </c>
      <c r="T129" t="s">
        <v>900</v>
      </c>
      <c r="U129" t="s">
        <v>900</v>
      </c>
    </row>
    <row r="130" spans="1:21" hidden="1" x14ac:dyDescent="0.25">
      <c r="A130" s="96">
        <f>MATCH(B130,'Bảng công'!$A$6:$A$13,0)</f>
        <v>6</v>
      </c>
      <c r="B130" t="s">
        <v>645</v>
      </c>
      <c r="C130" t="s">
        <v>646</v>
      </c>
      <c r="D130" t="s">
        <v>897</v>
      </c>
      <c r="E130" t="s">
        <v>910</v>
      </c>
      <c r="F130" t="s">
        <v>13</v>
      </c>
      <c r="G130" t="s">
        <v>899</v>
      </c>
      <c r="H130" t="s">
        <v>889</v>
      </c>
      <c r="I130" t="s">
        <v>1087</v>
      </c>
      <c r="J130" t="s">
        <v>14</v>
      </c>
      <c r="K130" t="s">
        <v>900</v>
      </c>
      <c r="L130" t="s">
        <v>900</v>
      </c>
      <c r="M130" t="s">
        <v>900</v>
      </c>
      <c r="N130" t="s">
        <v>901</v>
      </c>
      <c r="O130" t="s">
        <v>900</v>
      </c>
      <c r="P130" t="s">
        <v>900</v>
      </c>
      <c r="Q130" t="s">
        <v>14</v>
      </c>
      <c r="R130" t="s">
        <v>900</v>
      </c>
      <c r="S130" t="s">
        <v>900</v>
      </c>
      <c r="T130" t="s">
        <v>900</v>
      </c>
      <c r="U130" t="s">
        <v>900</v>
      </c>
    </row>
    <row r="131" spans="1:21" hidden="1" x14ac:dyDescent="0.25">
      <c r="A131" s="96">
        <f>MATCH(B131,'Bảng công'!$A$6:$A$13,0)</f>
        <v>6</v>
      </c>
      <c r="B131" t="s">
        <v>645</v>
      </c>
      <c r="C131" t="s">
        <v>646</v>
      </c>
      <c r="D131" t="s">
        <v>897</v>
      </c>
      <c r="E131" t="s">
        <v>911</v>
      </c>
      <c r="F131" t="s">
        <v>13</v>
      </c>
      <c r="G131" t="s">
        <v>899</v>
      </c>
      <c r="H131" t="s">
        <v>889</v>
      </c>
      <c r="I131" t="s">
        <v>1088</v>
      </c>
      <c r="J131" t="s">
        <v>14</v>
      </c>
      <c r="K131" t="s">
        <v>959</v>
      </c>
      <c r="L131" t="s">
        <v>900</v>
      </c>
      <c r="M131" t="s">
        <v>900</v>
      </c>
      <c r="N131" t="s">
        <v>901</v>
      </c>
      <c r="O131" t="s">
        <v>900</v>
      </c>
      <c r="P131" t="s">
        <v>900</v>
      </c>
      <c r="Q131" t="s">
        <v>14</v>
      </c>
      <c r="R131" t="s">
        <v>900</v>
      </c>
      <c r="S131" t="s">
        <v>900</v>
      </c>
      <c r="T131" t="s">
        <v>900</v>
      </c>
      <c r="U131" t="s">
        <v>900</v>
      </c>
    </row>
    <row r="132" spans="1:21" hidden="1" x14ac:dyDescent="0.25">
      <c r="A132" s="96">
        <f>MATCH(B132,'Bảng công'!$A$6:$A$13,0)</f>
        <v>6</v>
      </c>
      <c r="B132" t="s">
        <v>645</v>
      </c>
      <c r="C132" t="s">
        <v>646</v>
      </c>
      <c r="D132" t="s">
        <v>897</v>
      </c>
      <c r="E132" t="s">
        <v>913</v>
      </c>
      <c r="F132" t="s">
        <v>13</v>
      </c>
      <c r="G132" t="s">
        <v>899</v>
      </c>
      <c r="H132" t="s">
        <v>889</v>
      </c>
      <c r="I132" t="s">
        <v>662</v>
      </c>
      <c r="J132" t="s">
        <v>14</v>
      </c>
      <c r="K132" t="s">
        <v>900</v>
      </c>
      <c r="L132" t="s">
        <v>900</v>
      </c>
      <c r="M132" t="s">
        <v>900</v>
      </c>
      <c r="N132" t="s">
        <v>901</v>
      </c>
      <c r="O132" t="s">
        <v>900</v>
      </c>
      <c r="P132" t="s">
        <v>900</v>
      </c>
      <c r="Q132" t="s">
        <v>14</v>
      </c>
      <c r="R132" t="s">
        <v>900</v>
      </c>
      <c r="S132" t="s">
        <v>900</v>
      </c>
      <c r="T132" t="s">
        <v>900</v>
      </c>
      <c r="U132" t="s">
        <v>900</v>
      </c>
    </row>
    <row r="133" spans="1:21" hidden="1" x14ac:dyDescent="0.25">
      <c r="A133" s="96">
        <f>MATCH(B133,'Bảng công'!$A$6:$A$13,0)</f>
        <v>6</v>
      </c>
      <c r="B133" t="s">
        <v>645</v>
      </c>
      <c r="C133" t="s">
        <v>646</v>
      </c>
      <c r="D133" t="s">
        <v>897</v>
      </c>
      <c r="E133" t="s">
        <v>914</v>
      </c>
      <c r="F133" t="s">
        <v>13</v>
      </c>
      <c r="G133" t="s">
        <v>899</v>
      </c>
      <c r="H133" t="s">
        <v>889</v>
      </c>
      <c r="I133" t="s">
        <v>1089</v>
      </c>
      <c r="J133" t="s">
        <v>14</v>
      </c>
      <c r="K133" t="s">
        <v>934</v>
      </c>
      <c r="L133" t="s">
        <v>900</v>
      </c>
      <c r="M133" t="s">
        <v>900</v>
      </c>
      <c r="N133" t="s">
        <v>901</v>
      </c>
      <c r="O133" t="s">
        <v>900</v>
      </c>
      <c r="P133" t="s">
        <v>900</v>
      </c>
      <c r="Q133" t="s">
        <v>14</v>
      </c>
      <c r="R133" t="s">
        <v>900</v>
      </c>
      <c r="S133" t="s">
        <v>900</v>
      </c>
      <c r="T133" t="s">
        <v>900</v>
      </c>
      <c r="U133" t="s">
        <v>900</v>
      </c>
    </row>
    <row r="134" spans="1:21" hidden="1" x14ac:dyDescent="0.25">
      <c r="A134" s="96">
        <f>MATCH(B134,'Bảng công'!$A$6:$A$13,0)</f>
        <v>6</v>
      </c>
      <c r="B134" t="s">
        <v>645</v>
      </c>
      <c r="C134" t="s">
        <v>646</v>
      </c>
      <c r="D134" t="s">
        <v>897</v>
      </c>
      <c r="E134" t="s">
        <v>915</v>
      </c>
      <c r="F134" t="s">
        <v>13</v>
      </c>
      <c r="G134" t="s">
        <v>899</v>
      </c>
      <c r="H134" t="s">
        <v>889</v>
      </c>
      <c r="I134" t="s">
        <v>88</v>
      </c>
      <c r="J134" t="s">
        <v>14</v>
      </c>
      <c r="K134" t="s">
        <v>959</v>
      </c>
      <c r="L134" t="s">
        <v>900</v>
      </c>
      <c r="M134" t="s">
        <v>900</v>
      </c>
      <c r="N134" t="s">
        <v>901</v>
      </c>
      <c r="O134" t="s">
        <v>900</v>
      </c>
      <c r="P134" t="s">
        <v>900</v>
      </c>
      <c r="Q134" t="s">
        <v>14</v>
      </c>
      <c r="R134" t="s">
        <v>900</v>
      </c>
      <c r="S134" t="s">
        <v>900</v>
      </c>
      <c r="T134" t="s">
        <v>900</v>
      </c>
      <c r="U134" t="s">
        <v>900</v>
      </c>
    </row>
    <row r="135" spans="1:21" hidden="1" x14ac:dyDescent="0.25">
      <c r="A135" s="96">
        <f>MATCH(B135,'Bảng công'!$A$6:$A$13,0)</f>
        <v>6</v>
      </c>
      <c r="B135" t="s">
        <v>645</v>
      </c>
      <c r="C135" t="s">
        <v>646</v>
      </c>
      <c r="D135" t="s">
        <v>897</v>
      </c>
      <c r="E135" t="s">
        <v>916</v>
      </c>
      <c r="F135" t="s">
        <v>13</v>
      </c>
      <c r="G135" t="s">
        <v>899</v>
      </c>
      <c r="H135" t="s">
        <v>889</v>
      </c>
      <c r="I135" t="s">
        <v>1090</v>
      </c>
      <c r="J135" t="s">
        <v>14</v>
      </c>
      <c r="K135" t="s">
        <v>936</v>
      </c>
      <c r="L135" t="s">
        <v>900</v>
      </c>
      <c r="M135" t="s">
        <v>900</v>
      </c>
      <c r="N135" t="s">
        <v>901</v>
      </c>
      <c r="O135" t="s">
        <v>900</v>
      </c>
      <c r="P135" t="s">
        <v>900</v>
      </c>
      <c r="Q135" t="s">
        <v>14</v>
      </c>
      <c r="R135" t="s">
        <v>900</v>
      </c>
      <c r="S135" t="s">
        <v>900</v>
      </c>
      <c r="T135" t="s">
        <v>900</v>
      </c>
      <c r="U135" t="s">
        <v>900</v>
      </c>
    </row>
    <row r="136" spans="1:21" hidden="1" x14ac:dyDescent="0.25">
      <c r="A136" s="96">
        <f>MATCH(B136,'Bảng công'!$A$6:$A$13,0)</f>
        <v>6</v>
      </c>
      <c r="B136" t="s">
        <v>645</v>
      </c>
      <c r="C136" t="s">
        <v>646</v>
      </c>
      <c r="D136" t="s">
        <v>897</v>
      </c>
      <c r="E136" t="s">
        <v>917</v>
      </c>
      <c r="F136" t="s">
        <v>13</v>
      </c>
      <c r="G136" t="s">
        <v>899</v>
      </c>
      <c r="H136" t="s">
        <v>889</v>
      </c>
      <c r="I136" t="s">
        <v>1091</v>
      </c>
      <c r="J136" t="s">
        <v>14</v>
      </c>
      <c r="K136" t="s">
        <v>948</v>
      </c>
      <c r="L136" t="s">
        <v>900</v>
      </c>
      <c r="M136" t="s">
        <v>900</v>
      </c>
      <c r="N136" t="s">
        <v>901</v>
      </c>
      <c r="O136" t="s">
        <v>900</v>
      </c>
      <c r="P136" t="s">
        <v>900</v>
      </c>
      <c r="Q136" t="s">
        <v>14</v>
      </c>
      <c r="R136" t="s">
        <v>900</v>
      </c>
      <c r="S136" t="s">
        <v>900</v>
      </c>
      <c r="T136" t="s">
        <v>900</v>
      </c>
      <c r="U136" t="s">
        <v>900</v>
      </c>
    </row>
    <row r="137" spans="1:21" hidden="1" x14ac:dyDescent="0.25">
      <c r="A137" s="96">
        <f>MATCH(B137,'Bảng công'!$A$6:$A$13,0)</f>
        <v>6</v>
      </c>
      <c r="B137" t="s">
        <v>645</v>
      </c>
      <c r="C137" t="s">
        <v>646</v>
      </c>
      <c r="D137" t="s">
        <v>897</v>
      </c>
      <c r="E137" t="s">
        <v>919</v>
      </c>
      <c r="F137" t="s">
        <v>13</v>
      </c>
      <c r="G137" t="s">
        <v>899</v>
      </c>
      <c r="H137" t="s">
        <v>889</v>
      </c>
      <c r="I137" t="s">
        <v>1092</v>
      </c>
      <c r="J137" t="s">
        <v>14</v>
      </c>
      <c r="K137" t="s">
        <v>937</v>
      </c>
      <c r="L137" t="s">
        <v>900</v>
      </c>
      <c r="M137" t="s">
        <v>900</v>
      </c>
      <c r="N137" t="s">
        <v>901</v>
      </c>
      <c r="O137" t="s">
        <v>900</v>
      </c>
      <c r="P137" t="s">
        <v>900</v>
      </c>
      <c r="Q137" t="s">
        <v>14</v>
      </c>
      <c r="R137" t="s">
        <v>900</v>
      </c>
      <c r="S137" t="s">
        <v>900</v>
      </c>
      <c r="T137" t="s">
        <v>900</v>
      </c>
      <c r="U137" t="s">
        <v>900</v>
      </c>
    </row>
    <row r="138" spans="1:21" hidden="1" x14ac:dyDescent="0.25">
      <c r="A138" s="96">
        <f>MATCH(B138,'Bảng công'!$A$6:$A$13,0)</f>
        <v>6</v>
      </c>
      <c r="B138" t="s">
        <v>645</v>
      </c>
      <c r="C138" t="s">
        <v>646</v>
      </c>
      <c r="D138" t="s">
        <v>897</v>
      </c>
      <c r="E138" t="s">
        <v>920</v>
      </c>
      <c r="F138" t="s">
        <v>13</v>
      </c>
      <c r="G138" t="s">
        <v>899</v>
      </c>
      <c r="H138" t="s">
        <v>889</v>
      </c>
      <c r="I138" t="s">
        <v>157</v>
      </c>
      <c r="J138" t="s">
        <v>14</v>
      </c>
      <c r="K138" t="s">
        <v>931</v>
      </c>
      <c r="L138" t="s">
        <v>900</v>
      </c>
      <c r="M138" t="s">
        <v>900</v>
      </c>
      <c r="N138" t="s">
        <v>901</v>
      </c>
      <c r="O138" t="s">
        <v>900</v>
      </c>
      <c r="P138" t="s">
        <v>900</v>
      </c>
      <c r="Q138" t="s">
        <v>14</v>
      </c>
      <c r="R138" t="s">
        <v>900</v>
      </c>
      <c r="S138" t="s">
        <v>900</v>
      </c>
      <c r="T138" t="s">
        <v>900</v>
      </c>
      <c r="U138" t="s">
        <v>900</v>
      </c>
    </row>
    <row r="139" spans="1:21" hidden="1" x14ac:dyDescent="0.25">
      <c r="A139" s="96">
        <f>MATCH(B139,'Bảng công'!$A$6:$A$13,0)</f>
        <v>6</v>
      </c>
      <c r="B139" t="s">
        <v>645</v>
      </c>
      <c r="C139" t="s">
        <v>646</v>
      </c>
      <c r="D139" t="s">
        <v>897</v>
      </c>
      <c r="E139" t="s">
        <v>921</v>
      </c>
      <c r="F139" t="s">
        <v>13</v>
      </c>
      <c r="G139" t="s">
        <v>899</v>
      </c>
      <c r="H139" t="s">
        <v>889</v>
      </c>
      <c r="I139" t="s">
        <v>1093</v>
      </c>
      <c r="J139" t="s">
        <v>14</v>
      </c>
      <c r="K139" t="s">
        <v>900</v>
      </c>
      <c r="L139" t="s">
        <v>900</v>
      </c>
      <c r="M139" t="s">
        <v>900</v>
      </c>
      <c r="N139" t="s">
        <v>901</v>
      </c>
      <c r="O139" t="s">
        <v>900</v>
      </c>
      <c r="P139" t="s">
        <v>900</v>
      </c>
      <c r="Q139" t="s">
        <v>14</v>
      </c>
      <c r="R139" t="s">
        <v>900</v>
      </c>
      <c r="S139" t="s">
        <v>900</v>
      </c>
      <c r="T139" t="s">
        <v>900</v>
      </c>
      <c r="U139" t="s">
        <v>900</v>
      </c>
    </row>
    <row r="140" spans="1:21" hidden="1" x14ac:dyDescent="0.25">
      <c r="A140" s="96">
        <f>MATCH(B140,'Bảng công'!$A$6:$A$13,0)</f>
        <v>6</v>
      </c>
      <c r="B140" t="s">
        <v>645</v>
      </c>
      <c r="C140" t="s">
        <v>646</v>
      </c>
      <c r="D140" t="s">
        <v>897</v>
      </c>
      <c r="E140" t="s">
        <v>923</v>
      </c>
      <c r="F140" t="s">
        <v>13</v>
      </c>
      <c r="G140" t="s">
        <v>899</v>
      </c>
      <c r="H140" t="s">
        <v>889</v>
      </c>
      <c r="I140" t="s">
        <v>1094</v>
      </c>
      <c r="J140" t="s">
        <v>14</v>
      </c>
      <c r="K140" t="s">
        <v>940</v>
      </c>
      <c r="L140" t="s">
        <v>900</v>
      </c>
      <c r="M140" t="s">
        <v>900</v>
      </c>
      <c r="N140" t="s">
        <v>901</v>
      </c>
      <c r="O140" t="s">
        <v>900</v>
      </c>
      <c r="P140" t="s">
        <v>900</v>
      </c>
      <c r="Q140" t="s">
        <v>14</v>
      </c>
      <c r="R140" t="s">
        <v>900</v>
      </c>
      <c r="S140" t="s">
        <v>900</v>
      </c>
      <c r="T140" t="s">
        <v>900</v>
      </c>
      <c r="U140" t="s">
        <v>900</v>
      </c>
    </row>
    <row r="141" spans="1:21" hidden="1" x14ac:dyDescent="0.25">
      <c r="A141" s="96">
        <f>MATCH(B141,'Bảng công'!$A$6:$A$13,0)</f>
        <v>6</v>
      </c>
      <c r="B141" t="s">
        <v>645</v>
      </c>
      <c r="C141" t="s">
        <v>646</v>
      </c>
      <c r="D141" t="s">
        <v>897</v>
      </c>
      <c r="E141" t="s">
        <v>926</v>
      </c>
      <c r="F141" t="s">
        <v>13</v>
      </c>
      <c r="G141" t="s">
        <v>899</v>
      </c>
      <c r="H141" t="s">
        <v>889</v>
      </c>
      <c r="I141" t="s">
        <v>1095</v>
      </c>
      <c r="J141" t="s">
        <v>14</v>
      </c>
      <c r="K141" t="s">
        <v>925</v>
      </c>
      <c r="L141" t="s">
        <v>900</v>
      </c>
      <c r="M141" t="s">
        <v>900</v>
      </c>
      <c r="N141" t="s">
        <v>901</v>
      </c>
      <c r="O141" t="s">
        <v>900</v>
      </c>
      <c r="P141" t="s">
        <v>900</v>
      </c>
      <c r="Q141" t="s">
        <v>14</v>
      </c>
      <c r="R141" t="s">
        <v>900</v>
      </c>
      <c r="S141" t="s">
        <v>900</v>
      </c>
      <c r="T141" t="s">
        <v>900</v>
      </c>
      <c r="U141" t="s">
        <v>900</v>
      </c>
    </row>
    <row r="142" spans="1:21" hidden="1" x14ac:dyDescent="0.25">
      <c r="A142" s="96">
        <f>MATCH(B142,'Bảng công'!$A$6:$A$13,0)</f>
        <v>6</v>
      </c>
      <c r="B142" t="s">
        <v>645</v>
      </c>
      <c r="C142" t="s">
        <v>646</v>
      </c>
      <c r="D142" t="s">
        <v>897</v>
      </c>
      <c r="E142" t="s">
        <v>927</v>
      </c>
      <c r="F142" t="s">
        <v>13</v>
      </c>
      <c r="G142" t="s">
        <v>899</v>
      </c>
      <c r="H142" t="s">
        <v>889</v>
      </c>
      <c r="I142" t="s">
        <v>1096</v>
      </c>
      <c r="J142" t="s">
        <v>14</v>
      </c>
      <c r="K142" t="s">
        <v>958</v>
      </c>
      <c r="L142" t="s">
        <v>900</v>
      </c>
      <c r="M142" t="s">
        <v>900</v>
      </c>
      <c r="N142" t="s">
        <v>901</v>
      </c>
      <c r="O142" t="s">
        <v>900</v>
      </c>
      <c r="P142" t="s">
        <v>900</v>
      </c>
      <c r="Q142" t="s">
        <v>14</v>
      </c>
      <c r="R142" t="s">
        <v>900</v>
      </c>
      <c r="S142" t="s">
        <v>900</v>
      </c>
      <c r="T142" t="s">
        <v>900</v>
      </c>
      <c r="U142" t="s">
        <v>900</v>
      </c>
    </row>
    <row r="143" spans="1:21" hidden="1" x14ac:dyDescent="0.25">
      <c r="A143" s="96">
        <f>MATCH(B143,'Bảng công'!$A$6:$A$13,0)</f>
        <v>6</v>
      </c>
      <c r="B143" t="s">
        <v>645</v>
      </c>
      <c r="C143" t="s">
        <v>646</v>
      </c>
      <c r="D143" t="s">
        <v>897</v>
      </c>
      <c r="E143" t="s">
        <v>928</v>
      </c>
      <c r="F143" t="s">
        <v>13</v>
      </c>
      <c r="G143" t="s">
        <v>899</v>
      </c>
      <c r="H143" t="s">
        <v>889</v>
      </c>
      <c r="I143" t="s">
        <v>1097</v>
      </c>
      <c r="J143" t="s">
        <v>14</v>
      </c>
      <c r="K143" t="s">
        <v>959</v>
      </c>
      <c r="L143" t="s">
        <v>900</v>
      </c>
      <c r="M143" t="s">
        <v>900</v>
      </c>
      <c r="N143" t="s">
        <v>901</v>
      </c>
      <c r="O143" t="s">
        <v>900</v>
      </c>
      <c r="P143" t="s">
        <v>900</v>
      </c>
      <c r="Q143" t="s">
        <v>14</v>
      </c>
      <c r="R143" t="s">
        <v>900</v>
      </c>
      <c r="S143" t="s">
        <v>900</v>
      </c>
      <c r="T143" t="s">
        <v>900</v>
      </c>
      <c r="U143" t="s">
        <v>900</v>
      </c>
    </row>
    <row r="144" spans="1:21" hidden="1" x14ac:dyDescent="0.25">
      <c r="A144" s="96">
        <f>MATCH(B144,'Bảng công'!$A$6:$A$13,0)</f>
        <v>6</v>
      </c>
      <c r="B144" t="s">
        <v>645</v>
      </c>
      <c r="C144" t="s">
        <v>646</v>
      </c>
      <c r="D144" t="s">
        <v>897</v>
      </c>
      <c r="E144" t="s">
        <v>930</v>
      </c>
      <c r="F144" t="s">
        <v>13</v>
      </c>
      <c r="G144" t="s">
        <v>899</v>
      </c>
      <c r="H144" t="s">
        <v>889</v>
      </c>
      <c r="I144" t="s">
        <v>101</v>
      </c>
      <c r="J144" t="s">
        <v>14</v>
      </c>
      <c r="K144" t="s">
        <v>925</v>
      </c>
      <c r="L144" t="s">
        <v>900</v>
      </c>
      <c r="M144" t="s">
        <v>900</v>
      </c>
      <c r="N144" t="s">
        <v>901</v>
      </c>
      <c r="O144" t="s">
        <v>900</v>
      </c>
      <c r="P144" t="s">
        <v>900</v>
      </c>
      <c r="Q144" t="s">
        <v>14</v>
      </c>
      <c r="R144" t="s">
        <v>900</v>
      </c>
      <c r="S144" t="s">
        <v>900</v>
      </c>
      <c r="T144" t="s">
        <v>900</v>
      </c>
      <c r="U144" t="s">
        <v>900</v>
      </c>
    </row>
    <row r="145" spans="1:21" hidden="1" x14ac:dyDescent="0.25">
      <c r="A145" s="96">
        <f>MATCH(B145,'Bảng công'!$A$6:$A$13,0)</f>
        <v>6</v>
      </c>
      <c r="B145" t="s">
        <v>645</v>
      </c>
      <c r="C145" t="s">
        <v>646</v>
      </c>
      <c r="D145" t="s">
        <v>897</v>
      </c>
      <c r="E145" t="s">
        <v>932</v>
      </c>
      <c r="F145" t="s">
        <v>13</v>
      </c>
      <c r="G145" t="s">
        <v>899</v>
      </c>
      <c r="H145" t="s">
        <v>889</v>
      </c>
      <c r="I145" t="s">
        <v>14</v>
      </c>
      <c r="J145" t="s">
        <v>14</v>
      </c>
      <c r="K145" t="s">
        <v>900</v>
      </c>
      <c r="L145" t="s">
        <v>900</v>
      </c>
      <c r="M145" t="s">
        <v>900</v>
      </c>
      <c r="N145" t="s">
        <v>901</v>
      </c>
      <c r="O145" t="s">
        <v>900</v>
      </c>
      <c r="P145" t="s">
        <v>900</v>
      </c>
      <c r="Q145" t="s">
        <v>14</v>
      </c>
      <c r="R145" t="s">
        <v>900</v>
      </c>
      <c r="S145" t="s">
        <v>900</v>
      </c>
      <c r="T145" t="s">
        <v>900</v>
      </c>
      <c r="U145" t="s">
        <v>900</v>
      </c>
    </row>
    <row r="146" spans="1:21" hidden="1" x14ac:dyDescent="0.25">
      <c r="A146" s="96">
        <f>MATCH(B146,'Bảng công'!$A$6:$A$13,0)</f>
        <v>6</v>
      </c>
      <c r="B146" t="s">
        <v>645</v>
      </c>
      <c r="C146" t="s">
        <v>646</v>
      </c>
      <c r="D146" t="s">
        <v>897</v>
      </c>
      <c r="E146" t="s">
        <v>933</v>
      </c>
      <c r="F146" t="s">
        <v>13</v>
      </c>
      <c r="G146" t="s">
        <v>899</v>
      </c>
      <c r="H146" t="s">
        <v>889</v>
      </c>
      <c r="I146" t="s">
        <v>1098</v>
      </c>
      <c r="J146" t="s">
        <v>14</v>
      </c>
      <c r="K146" t="s">
        <v>935</v>
      </c>
      <c r="L146" t="s">
        <v>900</v>
      </c>
      <c r="M146" t="s">
        <v>900</v>
      </c>
      <c r="N146" t="s">
        <v>901</v>
      </c>
      <c r="O146" t="s">
        <v>900</v>
      </c>
      <c r="P146" t="s">
        <v>900</v>
      </c>
      <c r="Q146" t="s">
        <v>14</v>
      </c>
      <c r="R146" t="s">
        <v>900</v>
      </c>
      <c r="S146" t="s">
        <v>900</v>
      </c>
      <c r="T146" t="s">
        <v>900</v>
      </c>
      <c r="U146" t="s">
        <v>900</v>
      </c>
    </row>
    <row r="147" spans="1:21" hidden="1" x14ac:dyDescent="0.25">
      <c r="A147" s="96">
        <f>MATCH(B147,'Bảng công'!$A$6:$A$13,0)</f>
        <v>7</v>
      </c>
      <c r="B147" t="s">
        <v>689</v>
      </c>
      <c r="C147" t="s">
        <v>690</v>
      </c>
      <c r="D147" t="s">
        <v>897</v>
      </c>
      <c r="E147" t="s">
        <v>898</v>
      </c>
      <c r="F147" t="s">
        <v>13</v>
      </c>
      <c r="G147" t="s">
        <v>899</v>
      </c>
      <c r="H147" t="s">
        <v>889</v>
      </c>
      <c r="I147" t="s">
        <v>1099</v>
      </c>
      <c r="J147" t="s">
        <v>14</v>
      </c>
      <c r="K147" t="s">
        <v>959</v>
      </c>
      <c r="L147" t="s">
        <v>900</v>
      </c>
      <c r="M147" t="s">
        <v>900</v>
      </c>
      <c r="N147" t="s">
        <v>901</v>
      </c>
      <c r="O147" t="s">
        <v>900</v>
      </c>
      <c r="P147" t="s">
        <v>900</v>
      </c>
      <c r="Q147" t="s">
        <v>14</v>
      </c>
      <c r="R147" t="s">
        <v>900</v>
      </c>
      <c r="S147" t="s">
        <v>900</v>
      </c>
      <c r="T147" t="s">
        <v>900</v>
      </c>
      <c r="U147" t="s">
        <v>900</v>
      </c>
    </row>
    <row r="148" spans="1:21" hidden="1" x14ac:dyDescent="0.25">
      <c r="A148" s="96">
        <f>MATCH(B148,'Bảng công'!$A$6:$A$13,0)</f>
        <v>7</v>
      </c>
      <c r="B148" t="s">
        <v>689</v>
      </c>
      <c r="C148" t="s">
        <v>690</v>
      </c>
      <c r="D148" t="s">
        <v>897</v>
      </c>
      <c r="E148" t="s">
        <v>903</v>
      </c>
      <c r="F148" t="s">
        <v>13</v>
      </c>
      <c r="G148" t="s">
        <v>899</v>
      </c>
      <c r="H148" t="s">
        <v>889</v>
      </c>
      <c r="I148" t="s">
        <v>1100</v>
      </c>
      <c r="J148" t="s">
        <v>14</v>
      </c>
      <c r="K148" t="s">
        <v>973</v>
      </c>
      <c r="L148" t="s">
        <v>900</v>
      </c>
      <c r="M148" t="s">
        <v>900</v>
      </c>
      <c r="N148" t="s">
        <v>901</v>
      </c>
      <c r="O148" t="s">
        <v>900</v>
      </c>
      <c r="P148" t="s">
        <v>900</v>
      </c>
      <c r="Q148" t="s">
        <v>14</v>
      </c>
      <c r="R148" t="s">
        <v>900</v>
      </c>
      <c r="S148" t="s">
        <v>900</v>
      </c>
      <c r="T148" t="s">
        <v>900</v>
      </c>
      <c r="U148" t="s">
        <v>900</v>
      </c>
    </row>
    <row r="149" spans="1:21" hidden="1" x14ac:dyDescent="0.25">
      <c r="A149" s="96">
        <f>MATCH(B149,'Bảng công'!$A$6:$A$13,0)</f>
        <v>7</v>
      </c>
      <c r="B149" t="s">
        <v>689</v>
      </c>
      <c r="C149" t="s">
        <v>690</v>
      </c>
      <c r="D149" t="s">
        <v>897</v>
      </c>
      <c r="E149" t="s">
        <v>904</v>
      </c>
      <c r="F149" t="s">
        <v>13</v>
      </c>
      <c r="G149" t="s">
        <v>899</v>
      </c>
      <c r="H149" t="s">
        <v>889</v>
      </c>
      <c r="I149" t="s">
        <v>1101</v>
      </c>
      <c r="J149" t="s">
        <v>14</v>
      </c>
      <c r="K149" t="s">
        <v>941</v>
      </c>
      <c r="L149" t="s">
        <v>900</v>
      </c>
      <c r="M149" t="s">
        <v>900</v>
      </c>
      <c r="N149" t="s">
        <v>901</v>
      </c>
      <c r="O149" t="s">
        <v>900</v>
      </c>
      <c r="P149" t="s">
        <v>900</v>
      </c>
      <c r="Q149" t="s">
        <v>14</v>
      </c>
      <c r="R149" t="s">
        <v>900</v>
      </c>
      <c r="S149" t="s">
        <v>900</v>
      </c>
      <c r="T149" t="s">
        <v>900</v>
      </c>
      <c r="U149" t="s">
        <v>900</v>
      </c>
    </row>
    <row r="150" spans="1:21" hidden="1" x14ac:dyDescent="0.25">
      <c r="A150" s="96">
        <f>MATCH(B150,'Bảng công'!$A$6:$A$13,0)</f>
        <v>7</v>
      </c>
      <c r="B150" t="s">
        <v>689</v>
      </c>
      <c r="C150" t="s">
        <v>690</v>
      </c>
      <c r="D150" t="s">
        <v>897</v>
      </c>
      <c r="E150" t="s">
        <v>905</v>
      </c>
      <c r="F150" t="s">
        <v>13</v>
      </c>
      <c r="G150" t="s">
        <v>899</v>
      </c>
      <c r="H150" t="s">
        <v>889</v>
      </c>
      <c r="I150" t="s">
        <v>1102</v>
      </c>
      <c r="J150" t="s">
        <v>14</v>
      </c>
      <c r="K150" t="s">
        <v>924</v>
      </c>
      <c r="L150" t="s">
        <v>900</v>
      </c>
      <c r="M150" t="s">
        <v>900</v>
      </c>
      <c r="N150" t="s">
        <v>901</v>
      </c>
      <c r="O150" t="s">
        <v>900</v>
      </c>
      <c r="P150" t="s">
        <v>900</v>
      </c>
      <c r="Q150" t="s">
        <v>14</v>
      </c>
      <c r="R150" t="s">
        <v>900</v>
      </c>
      <c r="S150" t="s">
        <v>900</v>
      </c>
      <c r="T150" t="s">
        <v>900</v>
      </c>
      <c r="U150" t="s">
        <v>900</v>
      </c>
    </row>
    <row r="151" spans="1:21" hidden="1" x14ac:dyDescent="0.25">
      <c r="A151" s="96">
        <f>MATCH(B151,'Bảng công'!$A$6:$A$13,0)</f>
        <v>7</v>
      </c>
      <c r="B151" t="s">
        <v>689</v>
      </c>
      <c r="C151" t="s">
        <v>690</v>
      </c>
      <c r="D151" t="s">
        <v>897</v>
      </c>
      <c r="E151" t="s">
        <v>906</v>
      </c>
      <c r="F151" t="s">
        <v>13</v>
      </c>
      <c r="G151" t="s">
        <v>899</v>
      </c>
      <c r="H151" t="s">
        <v>889</v>
      </c>
      <c r="I151" t="s">
        <v>14</v>
      </c>
      <c r="J151" t="s">
        <v>14</v>
      </c>
      <c r="K151" t="s">
        <v>900</v>
      </c>
      <c r="L151" t="s">
        <v>900</v>
      </c>
      <c r="M151" t="s">
        <v>900</v>
      </c>
      <c r="N151" t="s">
        <v>901</v>
      </c>
      <c r="O151" t="s">
        <v>900</v>
      </c>
      <c r="P151" t="s">
        <v>900</v>
      </c>
      <c r="Q151" t="s">
        <v>14</v>
      </c>
      <c r="R151" t="s">
        <v>900</v>
      </c>
      <c r="S151" t="s">
        <v>900</v>
      </c>
      <c r="T151" t="s">
        <v>900</v>
      </c>
      <c r="U151" t="s">
        <v>900</v>
      </c>
    </row>
    <row r="152" spans="1:21" hidden="1" x14ac:dyDescent="0.25">
      <c r="A152" s="96">
        <f>MATCH(B152,'Bảng công'!$A$6:$A$13,0)</f>
        <v>7</v>
      </c>
      <c r="B152" t="s">
        <v>689</v>
      </c>
      <c r="C152" t="s">
        <v>690</v>
      </c>
      <c r="D152" t="s">
        <v>897</v>
      </c>
      <c r="E152" t="s">
        <v>907</v>
      </c>
      <c r="F152" t="s">
        <v>13</v>
      </c>
      <c r="G152" t="s">
        <v>899</v>
      </c>
      <c r="H152" t="s">
        <v>889</v>
      </c>
      <c r="I152" t="s">
        <v>1103</v>
      </c>
      <c r="J152" t="s">
        <v>14</v>
      </c>
      <c r="K152" t="s">
        <v>934</v>
      </c>
      <c r="L152" t="s">
        <v>900</v>
      </c>
      <c r="M152" t="s">
        <v>900</v>
      </c>
      <c r="N152" t="s">
        <v>901</v>
      </c>
      <c r="O152" t="s">
        <v>900</v>
      </c>
      <c r="P152" t="s">
        <v>900</v>
      </c>
      <c r="Q152" t="s">
        <v>14</v>
      </c>
      <c r="R152" t="s">
        <v>900</v>
      </c>
      <c r="S152" t="s">
        <v>900</v>
      </c>
      <c r="T152" t="s">
        <v>900</v>
      </c>
      <c r="U152" t="s">
        <v>900</v>
      </c>
    </row>
    <row r="153" spans="1:21" hidden="1" x14ac:dyDescent="0.25">
      <c r="A153" s="96">
        <f>MATCH(B153,'Bảng công'!$A$6:$A$13,0)</f>
        <v>7</v>
      </c>
      <c r="B153" t="s">
        <v>689</v>
      </c>
      <c r="C153" t="s">
        <v>690</v>
      </c>
      <c r="D153" t="s">
        <v>897</v>
      </c>
      <c r="E153" t="s">
        <v>909</v>
      </c>
      <c r="F153" t="s">
        <v>13</v>
      </c>
      <c r="G153" t="s">
        <v>899</v>
      </c>
      <c r="H153" t="s">
        <v>889</v>
      </c>
      <c r="I153" t="s">
        <v>1104</v>
      </c>
      <c r="J153" t="s">
        <v>14</v>
      </c>
      <c r="K153" t="s">
        <v>925</v>
      </c>
      <c r="L153" t="s">
        <v>900</v>
      </c>
      <c r="M153" t="s">
        <v>900</v>
      </c>
      <c r="N153" t="s">
        <v>901</v>
      </c>
      <c r="O153" t="s">
        <v>900</v>
      </c>
      <c r="P153" t="s">
        <v>900</v>
      </c>
      <c r="Q153" t="s">
        <v>14</v>
      </c>
      <c r="R153" t="s">
        <v>900</v>
      </c>
      <c r="S153" t="s">
        <v>900</v>
      </c>
      <c r="T153" t="s">
        <v>900</v>
      </c>
      <c r="U153" t="s">
        <v>900</v>
      </c>
    </row>
    <row r="154" spans="1:21" hidden="1" x14ac:dyDescent="0.25">
      <c r="A154" s="96">
        <f>MATCH(B154,'Bảng công'!$A$6:$A$13,0)</f>
        <v>7</v>
      </c>
      <c r="B154" t="s">
        <v>689</v>
      </c>
      <c r="C154" t="s">
        <v>690</v>
      </c>
      <c r="D154" t="s">
        <v>897</v>
      </c>
      <c r="E154" t="s">
        <v>910</v>
      </c>
      <c r="F154" t="s">
        <v>13</v>
      </c>
      <c r="G154" t="s">
        <v>899</v>
      </c>
      <c r="H154" t="s">
        <v>889</v>
      </c>
      <c r="I154" t="s">
        <v>1105</v>
      </c>
      <c r="J154" t="s">
        <v>14</v>
      </c>
      <c r="K154" t="s">
        <v>929</v>
      </c>
      <c r="L154" t="s">
        <v>900</v>
      </c>
      <c r="M154" t="s">
        <v>900</v>
      </c>
      <c r="N154" t="s">
        <v>901</v>
      </c>
      <c r="O154" t="s">
        <v>900</v>
      </c>
      <c r="P154" t="s">
        <v>900</v>
      </c>
      <c r="Q154" t="s">
        <v>14</v>
      </c>
      <c r="R154" t="s">
        <v>900</v>
      </c>
      <c r="S154" t="s">
        <v>900</v>
      </c>
      <c r="T154" t="s">
        <v>900</v>
      </c>
      <c r="U154" t="s">
        <v>900</v>
      </c>
    </row>
    <row r="155" spans="1:21" hidden="1" x14ac:dyDescent="0.25">
      <c r="A155" s="96">
        <f>MATCH(B155,'Bảng công'!$A$6:$A$13,0)</f>
        <v>7</v>
      </c>
      <c r="B155" t="s">
        <v>689</v>
      </c>
      <c r="C155" t="s">
        <v>690</v>
      </c>
      <c r="D155" t="s">
        <v>897</v>
      </c>
      <c r="E155" t="s">
        <v>911</v>
      </c>
      <c r="F155" t="s">
        <v>13</v>
      </c>
      <c r="G155" t="s">
        <v>899</v>
      </c>
      <c r="H155" t="s">
        <v>889</v>
      </c>
      <c r="I155" t="s">
        <v>1106</v>
      </c>
      <c r="J155" t="s">
        <v>14</v>
      </c>
      <c r="K155" t="s">
        <v>948</v>
      </c>
      <c r="L155" t="s">
        <v>900</v>
      </c>
      <c r="M155" t="s">
        <v>900</v>
      </c>
      <c r="N155" t="s">
        <v>901</v>
      </c>
      <c r="O155" t="s">
        <v>900</v>
      </c>
      <c r="P155" t="s">
        <v>900</v>
      </c>
      <c r="Q155" t="s">
        <v>14</v>
      </c>
      <c r="R155" t="s">
        <v>900</v>
      </c>
      <c r="S155" t="s">
        <v>900</v>
      </c>
      <c r="T155" t="s">
        <v>900</v>
      </c>
      <c r="U155" t="s">
        <v>900</v>
      </c>
    </row>
    <row r="156" spans="1:21" x14ac:dyDescent="0.25">
      <c r="A156" s="96">
        <f>MATCH(B156,'Bảng công'!$A$6:$A$13,0)</f>
        <v>7</v>
      </c>
      <c r="B156" t="s">
        <v>689</v>
      </c>
      <c r="C156" t="s">
        <v>690</v>
      </c>
      <c r="D156" t="s">
        <v>897</v>
      </c>
      <c r="E156" t="s">
        <v>913</v>
      </c>
      <c r="F156" t="s">
        <v>13</v>
      </c>
      <c r="G156" t="s">
        <v>899</v>
      </c>
      <c r="H156" t="s">
        <v>889</v>
      </c>
      <c r="I156" t="s">
        <v>1107</v>
      </c>
      <c r="J156" t="s">
        <v>14</v>
      </c>
      <c r="K156" t="s">
        <v>987</v>
      </c>
      <c r="L156" t="s">
        <v>900</v>
      </c>
      <c r="M156" t="s">
        <v>900</v>
      </c>
      <c r="N156" t="s">
        <v>901</v>
      </c>
      <c r="O156" t="s">
        <v>900</v>
      </c>
      <c r="P156" t="s">
        <v>900</v>
      </c>
      <c r="Q156" t="s">
        <v>14</v>
      </c>
      <c r="R156" t="s">
        <v>900</v>
      </c>
      <c r="S156" t="s">
        <v>900</v>
      </c>
      <c r="T156" t="s">
        <v>900</v>
      </c>
      <c r="U156" t="s">
        <v>900</v>
      </c>
    </row>
    <row r="157" spans="1:21" hidden="1" x14ac:dyDescent="0.25">
      <c r="A157" s="96">
        <f>MATCH(B157,'Bảng công'!$A$6:$A$13,0)</f>
        <v>7</v>
      </c>
      <c r="B157" t="s">
        <v>689</v>
      </c>
      <c r="C157" t="s">
        <v>690</v>
      </c>
      <c r="D157" t="s">
        <v>897</v>
      </c>
      <c r="E157" t="s">
        <v>914</v>
      </c>
      <c r="F157" t="s">
        <v>13</v>
      </c>
      <c r="G157" t="s">
        <v>899</v>
      </c>
      <c r="H157" t="s">
        <v>889</v>
      </c>
      <c r="I157" t="s">
        <v>14</v>
      </c>
      <c r="J157" t="s">
        <v>14</v>
      </c>
      <c r="K157" t="s">
        <v>900</v>
      </c>
      <c r="L157" t="s">
        <v>900</v>
      </c>
      <c r="M157" t="s">
        <v>900</v>
      </c>
      <c r="N157" t="s">
        <v>901</v>
      </c>
      <c r="O157" t="s">
        <v>900</v>
      </c>
      <c r="P157" t="s">
        <v>900</v>
      </c>
      <c r="Q157" t="s">
        <v>14</v>
      </c>
      <c r="R157" t="s">
        <v>900</v>
      </c>
      <c r="S157" t="s">
        <v>900</v>
      </c>
      <c r="T157" t="s">
        <v>900</v>
      </c>
      <c r="U157" t="s">
        <v>900</v>
      </c>
    </row>
    <row r="158" spans="1:21" hidden="1" x14ac:dyDescent="0.25">
      <c r="A158" s="96">
        <f>MATCH(B158,'Bảng công'!$A$6:$A$13,0)</f>
        <v>7</v>
      </c>
      <c r="B158" t="s">
        <v>689</v>
      </c>
      <c r="C158" t="s">
        <v>690</v>
      </c>
      <c r="D158" t="s">
        <v>897</v>
      </c>
      <c r="E158" t="s">
        <v>915</v>
      </c>
      <c r="F158" t="s">
        <v>13</v>
      </c>
      <c r="G158" t="s">
        <v>899</v>
      </c>
      <c r="H158" t="s">
        <v>889</v>
      </c>
      <c r="I158" t="s">
        <v>1108</v>
      </c>
      <c r="J158" t="s">
        <v>14</v>
      </c>
      <c r="K158" t="s">
        <v>935</v>
      </c>
      <c r="L158" t="s">
        <v>900</v>
      </c>
      <c r="M158" t="s">
        <v>900</v>
      </c>
      <c r="N158" t="s">
        <v>901</v>
      </c>
      <c r="O158" t="s">
        <v>900</v>
      </c>
      <c r="P158" t="s">
        <v>900</v>
      </c>
      <c r="Q158" t="s">
        <v>14</v>
      </c>
      <c r="R158" t="s">
        <v>900</v>
      </c>
      <c r="S158" t="s">
        <v>900</v>
      </c>
      <c r="T158" t="s">
        <v>900</v>
      </c>
      <c r="U158" t="s">
        <v>900</v>
      </c>
    </row>
    <row r="159" spans="1:21" hidden="1" x14ac:dyDescent="0.25">
      <c r="A159" s="96">
        <f>MATCH(B159,'Bảng công'!$A$6:$A$13,0)</f>
        <v>7</v>
      </c>
      <c r="B159" t="s">
        <v>689</v>
      </c>
      <c r="C159" t="s">
        <v>690</v>
      </c>
      <c r="D159" t="s">
        <v>897</v>
      </c>
      <c r="E159" t="s">
        <v>916</v>
      </c>
      <c r="F159" t="s">
        <v>13</v>
      </c>
      <c r="G159" t="s">
        <v>899</v>
      </c>
      <c r="H159" t="s">
        <v>889</v>
      </c>
      <c r="I159" t="s">
        <v>1109</v>
      </c>
      <c r="J159" t="s">
        <v>14</v>
      </c>
      <c r="K159" t="s">
        <v>900</v>
      </c>
      <c r="L159" t="s">
        <v>900</v>
      </c>
      <c r="M159" t="s">
        <v>900</v>
      </c>
      <c r="N159" t="s">
        <v>901</v>
      </c>
      <c r="O159" t="s">
        <v>900</v>
      </c>
      <c r="P159" t="s">
        <v>900</v>
      </c>
      <c r="Q159" t="s">
        <v>14</v>
      </c>
      <c r="R159" t="s">
        <v>900</v>
      </c>
      <c r="S159" t="s">
        <v>900</v>
      </c>
      <c r="T159" t="s">
        <v>900</v>
      </c>
      <c r="U159" t="s">
        <v>900</v>
      </c>
    </row>
    <row r="160" spans="1:21" hidden="1" x14ac:dyDescent="0.25">
      <c r="A160" s="96">
        <f>MATCH(B160,'Bảng công'!$A$6:$A$13,0)</f>
        <v>7</v>
      </c>
      <c r="B160" t="s">
        <v>689</v>
      </c>
      <c r="C160" t="s">
        <v>690</v>
      </c>
      <c r="D160" t="s">
        <v>897</v>
      </c>
      <c r="E160" t="s">
        <v>917</v>
      </c>
      <c r="F160" t="s">
        <v>13</v>
      </c>
      <c r="G160" t="s">
        <v>899</v>
      </c>
      <c r="H160" t="s">
        <v>889</v>
      </c>
      <c r="I160" t="s">
        <v>1110</v>
      </c>
      <c r="J160" t="s">
        <v>14</v>
      </c>
      <c r="K160" t="s">
        <v>961</v>
      </c>
      <c r="L160" t="s">
        <v>900</v>
      </c>
      <c r="M160" t="s">
        <v>900</v>
      </c>
      <c r="N160" t="s">
        <v>901</v>
      </c>
      <c r="O160" t="s">
        <v>900</v>
      </c>
      <c r="P160" t="s">
        <v>900</v>
      </c>
      <c r="Q160" t="s">
        <v>14</v>
      </c>
      <c r="R160" t="s">
        <v>900</v>
      </c>
      <c r="S160" t="s">
        <v>900</v>
      </c>
      <c r="T160" t="s">
        <v>900</v>
      </c>
      <c r="U160" t="s">
        <v>900</v>
      </c>
    </row>
    <row r="161" spans="1:21" hidden="1" x14ac:dyDescent="0.25">
      <c r="A161" s="96">
        <f>MATCH(B161,'Bảng công'!$A$6:$A$13,0)</f>
        <v>7</v>
      </c>
      <c r="B161" t="s">
        <v>689</v>
      </c>
      <c r="C161" t="s">
        <v>690</v>
      </c>
      <c r="D161" t="s">
        <v>897</v>
      </c>
      <c r="E161" t="s">
        <v>919</v>
      </c>
      <c r="F161" t="s">
        <v>13</v>
      </c>
      <c r="G161" t="s">
        <v>899</v>
      </c>
      <c r="H161" t="s">
        <v>889</v>
      </c>
      <c r="I161" t="s">
        <v>14</v>
      </c>
      <c r="J161" t="s">
        <v>14</v>
      </c>
      <c r="K161" t="s">
        <v>952</v>
      </c>
      <c r="L161" t="s">
        <v>900</v>
      </c>
      <c r="M161" t="s">
        <v>900</v>
      </c>
      <c r="N161" t="s">
        <v>901</v>
      </c>
      <c r="O161" t="s">
        <v>900</v>
      </c>
      <c r="P161" t="s">
        <v>900</v>
      </c>
      <c r="Q161" t="s">
        <v>14</v>
      </c>
      <c r="R161" t="s">
        <v>900</v>
      </c>
      <c r="S161" t="s">
        <v>900</v>
      </c>
      <c r="T161" t="s">
        <v>900</v>
      </c>
      <c r="U161" t="s">
        <v>900</v>
      </c>
    </row>
    <row r="162" spans="1:21" hidden="1" x14ac:dyDescent="0.25">
      <c r="A162" s="96">
        <f>MATCH(B162,'Bảng công'!$A$6:$A$13,0)</f>
        <v>7</v>
      </c>
      <c r="B162" t="s">
        <v>689</v>
      </c>
      <c r="C162" t="s">
        <v>690</v>
      </c>
      <c r="D162" t="s">
        <v>897</v>
      </c>
      <c r="E162" t="s">
        <v>920</v>
      </c>
      <c r="F162" t="s">
        <v>13</v>
      </c>
      <c r="G162" t="s">
        <v>899</v>
      </c>
      <c r="H162" t="s">
        <v>889</v>
      </c>
      <c r="I162" t="s">
        <v>1111</v>
      </c>
      <c r="J162" t="s">
        <v>14</v>
      </c>
      <c r="K162" t="s">
        <v>980</v>
      </c>
      <c r="L162" t="s">
        <v>900</v>
      </c>
      <c r="M162" t="s">
        <v>900</v>
      </c>
      <c r="N162" t="s">
        <v>901</v>
      </c>
      <c r="O162" t="s">
        <v>900</v>
      </c>
      <c r="P162" t="s">
        <v>900</v>
      </c>
      <c r="Q162" t="s">
        <v>14</v>
      </c>
      <c r="R162" t="s">
        <v>900</v>
      </c>
      <c r="S162" t="s">
        <v>900</v>
      </c>
      <c r="T162" t="s">
        <v>900</v>
      </c>
      <c r="U162" t="s">
        <v>900</v>
      </c>
    </row>
    <row r="163" spans="1:21" hidden="1" x14ac:dyDescent="0.25">
      <c r="A163" s="96">
        <f>MATCH(B163,'Bảng công'!$A$6:$A$13,0)</f>
        <v>7</v>
      </c>
      <c r="B163" t="s">
        <v>689</v>
      </c>
      <c r="C163" t="s">
        <v>690</v>
      </c>
      <c r="D163" t="s">
        <v>897</v>
      </c>
      <c r="E163" t="s">
        <v>921</v>
      </c>
      <c r="F163" t="s">
        <v>13</v>
      </c>
      <c r="G163" t="s">
        <v>899</v>
      </c>
      <c r="H163" t="s">
        <v>889</v>
      </c>
      <c r="I163" t="s">
        <v>14</v>
      </c>
      <c r="J163" t="s">
        <v>14</v>
      </c>
      <c r="K163" t="s">
        <v>900</v>
      </c>
      <c r="L163" t="s">
        <v>900</v>
      </c>
      <c r="M163" t="s">
        <v>900</v>
      </c>
      <c r="N163" t="s">
        <v>901</v>
      </c>
      <c r="O163" t="s">
        <v>900</v>
      </c>
      <c r="P163" t="s">
        <v>900</v>
      </c>
      <c r="Q163" t="s">
        <v>14</v>
      </c>
      <c r="R163" t="s">
        <v>900</v>
      </c>
      <c r="S163" t="s">
        <v>900</v>
      </c>
      <c r="T163" t="s">
        <v>900</v>
      </c>
      <c r="U163" t="s">
        <v>900</v>
      </c>
    </row>
    <row r="164" spans="1:21" hidden="1" x14ac:dyDescent="0.25">
      <c r="A164" s="96">
        <f>MATCH(B164,'Bảng công'!$A$6:$A$13,0)</f>
        <v>7</v>
      </c>
      <c r="B164" t="s">
        <v>689</v>
      </c>
      <c r="C164" t="s">
        <v>690</v>
      </c>
      <c r="D164" t="s">
        <v>897</v>
      </c>
      <c r="E164" t="s">
        <v>923</v>
      </c>
      <c r="F164" t="s">
        <v>13</v>
      </c>
      <c r="G164" t="s">
        <v>899</v>
      </c>
      <c r="H164" t="s">
        <v>889</v>
      </c>
      <c r="I164" t="s">
        <v>1112</v>
      </c>
      <c r="J164" t="s">
        <v>14</v>
      </c>
      <c r="K164" t="s">
        <v>1113</v>
      </c>
      <c r="L164" t="s">
        <v>900</v>
      </c>
      <c r="M164" t="s">
        <v>900</v>
      </c>
      <c r="N164" t="s">
        <v>901</v>
      </c>
      <c r="O164" t="s">
        <v>900</v>
      </c>
      <c r="P164" t="s">
        <v>900</v>
      </c>
      <c r="Q164" t="s">
        <v>14</v>
      </c>
      <c r="R164" t="s">
        <v>900</v>
      </c>
      <c r="S164" t="s">
        <v>900</v>
      </c>
      <c r="T164" t="s">
        <v>900</v>
      </c>
      <c r="U164" t="s">
        <v>900</v>
      </c>
    </row>
    <row r="165" spans="1:21" hidden="1" x14ac:dyDescent="0.25">
      <c r="A165" s="96">
        <f>MATCH(B165,'Bảng công'!$A$6:$A$13,0)</f>
        <v>7</v>
      </c>
      <c r="B165" t="s">
        <v>689</v>
      </c>
      <c r="C165" t="s">
        <v>690</v>
      </c>
      <c r="D165" t="s">
        <v>897</v>
      </c>
      <c r="E165" t="s">
        <v>926</v>
      </c>
      <c r="F165" t="s">
        <v>13</v>
      </c>
      <c r="G165" t="s">
        <v>899</v>
      </c>
      <c r="H165" t="s">
        <v>889</v>
      </c>
      <c r="I165" t="s">
        <v>1114</v>
      </c>
      <c r="J165" t="s">
        <v>14</v>
      </c>
      <c r="K165" t="s">
        <v>960</v>
      </c>
      <c r="L165" t="s">
        <v>900</v>
      </c>
      <c r="M165" t="s">
        <v>900</v>
      </c>
      <c r="N165" t="s">
        <v>901</v>
      </c>
      <c r="O165" t="s">
        <v>900</v>
      </c>
      <c r="P165" t="s">
        <v>900</v>
      </c>
      <c r="Q165" t="s">
        <v>14</v>
      </c>
      <c r="R165" t="s">
        <v>900</v>
      </c>
      <c r="S165" t="s">
        <v>900</v>
      </c>
      <c r="T165" t="s">
        <v>900</v>
      </c>
      <c r="U165" t="s">
        <v>900</v>
      </c>
    </row>
    <row r="166" spans="1:21" hidden="1" x14ac:dyDescent="0.25">
      <c r="A166" s="96">
        <f>MATCH(B166,'Bảng công'!$A$6:$A$13,0)</f>
        <v>7</v>
      </c>
      <c r="B166" t="s">
        <v>689</v>
      </c>
      <c r="C166" t="s">
        <v>690</v>
      </c>
      <c r="D166" t="s">
        <v>897</v>
      </c>
      <c r="E166" t="s">
        <v>927</v>
      </c>
      <c r="F166" t="s">
        <v>13</v>
      </c>
      <c r="G166" t="s">
        <v>899</v>
      </c>
      <c r="H166" t="s">
        <v>889</v>
      </c>
      <c r="I166" t="s">
        <v>1115</v>
      </c>
      <c r="J166" t="s">
        <v>14</v>
      </c>
      <c r="K166" t="s">
        <v>980</v>
      </c>
      <c r="L166" t="s">
        <v>900</v>
      </c>
      <c r="M166" t="s">
        <v>900</v>
      </c>
      <c r="N166" t="s">
        <v>901</v>
      </c>
      <c r="O166" t="s">
        <v>900</v>
      </c>
      <c r="P166" t="s">
        <v>900</v>
      </c>
      <c r="Q166" t="s">
        <v>14</v>
      </c>
      <c r="R166" t="s">
        <v>900</v>
      </c>
      <c r="S166" t="s">
        <v>900</v>
      </c>
      <c r="T166" t="s">
        <v>900</v>
      </c>
      <c r="U166" t="s">
        <v>900</v>
      </c>
    </row>
    <row r="167" spans="1:21" hidden="1" x14ac:dyDescent="0.25">
      <c r="A167" s="96">
        <f>MATCH(B167,'Bảng công'!$A$6:$A$13,0)</f>
        <v>7</v>
      </c>
      <c r="B167" t="s">
        <v>689</v>
      </c>
      <c r="C167" t="s">
        <v>690</v>
      </c>
      <c r="D167" t="s">
        <v>897</v>
      </c>
      <c r="E167" t="s">
        <v>928</v>
      </c>
      <c r="F167" t="s">
        <v>13</v>
      </c>
      <c r="G167" t="s">
        <v>899</v>
      </c>
      <c r="H167" t="s">
        <v>889</v>
      </c>
      <c r="I167" t="s">
        <v>1103</v>
      </c>
      <c r="J167" t="s">
        <v>14</v>
      </c>
      <c r="K167" t="s">
        <v>934</v>
      </c>
      <c r="L167" t="s">
        <v>900</v>
      </c>
      <c r="M167" t="s">
        <v>900</v>
      </c>
      <c r="N167" t="s">
        <v>901</v>
      </c>
      <c r="O167" t="s">
        <v>900</v>
      </c>
      <c r="P167" t="s">
        <v>900</v>
      </c>
      <c r="Q167" t="s">
        <v>14</v>
      </c>
      <c r="R167" t="s">
        <v>900</v>
      </c>
      <c r="S167" t="s">
        <v>900</v>
      </c>
      <c r="T167" t="s">
        <v>900</v>
      </c>
      <c r="U167" t="s">
        <v>900</v>
      </c>
    </row>
    <row r="168" spans="1:21" hidden="1" x14ac:dyDescent="0.25">
      <c r="A168" s="96">
        <f>MATCH(B168,'Bảng công'!$A$6:$A$13,0)</f>
        <v>7</v>
      </c>
      <c r="B168" t="s">
        <v>689</v>
      </c>
      <c r="C168" t="s">
        <v>690</v>
      </c>
      <c r="D168" t="s">
        <v>897</v>
      </c>
      <c r="E168" t="s">
        <v>930</v>
      </c>
      <c r="F168" t="s">
        <v>13</v>
      </c>
      <c r="G168" t="s">
        <v>899</v>
      </c>
      <c r="H168" t="s">
        <v>889</v>
      </c>
      <c r="I168" t="s">
        <v>1116</v>
      </c>
      <c r="J168" t="s">
        <v>14</v>
      </c>
      <c r="K168" t="s">
        <v>980</v>
      </c>
      <c r="L168" t="s">
        <v>900</v>
      </c>
      <c r="M168" t="s">
        <v>900</v>
      </c>
      <c r="N168" t="s">
        <v>901</v>
      </c>
      <c r="O168" t="s">
        <v>900</v>
      </c>
      <c r="P168" t="s">
        <v>900</v>
      </c>
      <c r="Q168" t="s">
        <v>14</v>
      </c>
      <c r="R168" t="s">
        <v>900</v>
      </c>
      <c r="S168" t="s">
        <v>900</v>
      </c>
      <c r="T168" t="s">
        <v>900</v>
      </c>
      <c r="U168" t="s">
        <v>900</v>
      </c>
    </row>
    <row r="169" spans="1:21" hidden="1" x14ac:dyDescent="0.25">
      <c r="A169" s="96">
        <f>MATCH(B169,'Bảng công'!$A$6:$A$13,0)</f>
        <v>7</v>
      </c>
      <c r="B169" t="s">
        <v>689</v>
      </c>
      <c r="C169" t="s">
        <v>690</v>
      </c>
      <c r="D169" t="s">
        <v>897</v>
      </c>
      <c r="E169" t="s">
        <v>932</v>
      </c>
      <c r="F169" t="s">
        <v>13</v>
      </c>
      <c r="G169" t="s">
        <v>899</v>
      </c>
      <c r="H169" t="s">
        <v>889</v>
      </c>
      <c r="I169" t="s">
        <v>14</v>
      </c>
      <c r="J169" t="s">
        <v>14</v>
      </c>
      <c r="K169" t="s">
        <v>900</v>
      </c>
      <c r="L169" t="s">
        <v>900</v>
      </c>
      <c r="M169" t="s">
        <v>900</v>
      </c>
      <c r="N169" t="s">
        <v>901</v>
      </c>
      <c r="O169" t="s">
        <v>900</v>
      </c>
      <c r="P169" t="s">
        <v>900</v>
      </c>
      <c r="Q169" t="s">
        <v>14</v>
      </c>
      <c r="R169" t="s">
        <v>900</v>
      </c>
      <c r="S169" t="s">
        <v>900</v>
      </c>
      <c r="T169" t="s">
        <v>900</v>
      </c>
      <c r="U169" t="s">
        <v>900</v>
      </c>
    </row>
    <row r="170" spans="1:21" hidden="1" x14ac:dyDescent="0.25">
      <c r="A170" s="96">
        <f>MATCH(B170,'Bảng công'!$A$6:$A$13,0)</f>
        <v>7</v>
      </c>
      <c r="B170" t="s">
        <v>689</v>
      </c>
      <c r="C170" t="s">
        <v>690</v>
      </c>
      <c r="D170" t="s">
        <v>897</v>
      </c>
      <c r="E170" t="s">
        <v>933</v>
      </c>
      <c r="F170" t="s">
        <v>13</v>
      </c>
      <c r="G170" t="s">
        <v>899</v>
      </c>
      <c r="H170" t="s">
        <v>889</v>
      </c>
      <c r="I170" t="s">
        <v>1117</v>
      </c>
      <c r="J170" t="s">
        <v>14</v>
      </c>
      <c r="K170" t="s">
        <v>1113</v>
      </c>
      <c r="L170" t="s">
        <v>900</v>
      </c>
      <c r="M170" t="s">
        <v>900</v>
      </c>
      <c r="N170" t="s">
        <v>901</v>
      </c>
      <c r="O170" t="s">
        <v>900</v>
      </c>
      <c r="P170" t="s">
        <v>900</v>
      </c>
      <c r="Q170" t="s">
        <v>14</v>
      </c>
      <c r="R170" t="s">
        <v>900</v>
      </c>
      <c r="S170" t="s">
        <v>900</v>
      </c>
      <c r="T170" t="s">
        <v>900</v>
      </c>
      <c r="U170" t="s">
        <v>900</v>
      </c>
    </row>
    <row r="171" spans="1:21" hidden="1" x14ac:dyDescent="0.25">
      <c r="A171" s="96">
        <f>MATCH(B171,'Bảng công'!$A$6:$A$13,0)</f>
        <v>1</v>
      </c>
      <c r="B171" t="s">
        <v>710</v>
      </c>
      <c r="C171" t="s">
        <v>711</v>
      </c>
      <c r="D171" t="s">
        <v>897</v>
      </c>
      <c r="E171" t="s">
        <v>898</v>
      </c>
      <c r="F171" t="s">
        <v>13</v>
      </c>
      <c r="G171" t="s">
        <v>899</v>
      </c>
      <c r="H171" t="s">
        <v>889</v>
      </c>
      <c r="I171" t="s">
        <v>1118</v>
      </c>
      <c r="J171" t="s">
        <v>14</v>
      </c>
      <c r="K171" t="s">
        <v>973</v>
      </c>
      <c r="L171" t="s">
        <v>900</v>
      </c>
      <c r="M171" t="s">
        <v>900</v>
      </c>
      <c r="N171" t="s">
        <v>901</v>
      </c>
      <c r="O171" t="s">
        <v>900</v>
      </c>
      <c r="P171" t="s">
        <v>900</v>
      </c>
      <c r="Q171" t="s">
        <v>14</v>
      </c>
      <c r="R171" t="s">
        <v>900</v>
      </c>
      <c r="S171" t="s">
        <v>900</v>
      </c>
      <c r="T171" t="s">
        <v>900</v>
      </c>
      <c r="U171" t="s">
        <v>900</v>
      </c>
    </row>
    <row r="172" spans="1:21" hidden="1" x14ac:dyDescent="0.25">
      <c r="A172" s="96">
        <f>MATCH(B172,'Bảng công'!$A$6:$A$13,0)</f>
        <v>1</v>
      </c>
      <c r="B172" t="s">
        <v>710</v>
      </c>
      <c r="C172" t="s">
        <v>711</v>
      </c>
      <c r="D172" t="s">
        <v>897</v>
      </c>
      <c r="E172" t="s">
        <v>903</v>
      </c>
      <c r="F172" t="s">
        <v>13</v>
      </c>
      <c r="G172" t="s">
        <v>899</v>
      </c>
      <c r="H172" t="s">
        <v>889</v>
      </c>
      <c r="I172" t="s">
        <v>1119</v>
      </c>
      <c r="J172" t="s">
        <v>14</v>
      </c>
      <c r="K172" t="s">
        <v>978</v>
      </c>
      <c r="L172" t="s">
        <v>900</v>
      </c>
      <c r="M172" t="s">
        <v>900</v>
      </c>
      <c r="N172" t="s">
        <v>901</v>
      </c>
      <c r="O172" t="s">
        <v>900</v>
      </c>
      <c r="P172" t="s">
        <v>900</v>
      </c>
      <c r="Q172" t="s">
        <v>14</v>
      </c>
      <c r="R172" t="s">
        <v>900</v>
      </c>
      <c r="S172" t="s">
        <v>900</v>
      </c>
      <c r="T172" t="s">
        <v>900</v>
      </c>
      <c r="U172" t="s">
        <v>900</v>
      </c>
    </row>
    <row r="173" spans="1:21" hidden="1" x14ac:dyDescent="0.25">
      <c r="A173" s="96">
        <f>MATCH(B173,'Bảng công'!$A$6:$A$13,0)</f>
        <v>1</v>
      </c>
      <c r="B173" t="s">
        <v>710</v>
      </c>
      <c r="C173" t="s">
        <v>711</v>
      </c>
      <c r="D173" t="s">
        <v>897</v>
      </c>
      <c r="E173" t="s">
        <v>904</v>
      </c>
      <c r="F173" t="s">
        <v>13</v>
      </c>
      <c r="G173" t="s">
        <v>899</v>
      </c>
      <c r="H173" t="s">
        <v>889</v>
      </c>
      <c r="I173" t="s">
        <v>632</v>
      </c>
      <c r="J173" t="s">
        <v>14</v>
      </c>
      <c r="K173" t="s">
        <v>929</v>
      </c>
      <c r="L173" t="s">
        <v>900</v>
      </c>
      <c r="M173" t="s">
        <v>900</v>
      </c>
      <c r="N173" t="s">
        <v>901</v>
      </c>
      <c r="O173" t="s">
        <v>900</v>
      </c>
      <c r="P173" t="s">
        <v>900</v>
      </c>
      <c r="Q173" t="s">
        <v>14</v>
      </c>
      <c r="R173" t="s">
        <v>900</v>
      </c>
      <c r="S173" t="s">
        <v>900</v>
      </c>
      <c r="T173" t="s">
        <v>900</v>
      </c>
      <c r="U173" t="s">
        <v>900</v>
      </c>
    </row>
    <row r="174" spans="1:21" hidden="1" x14ac:dyDescent="0.25">
      <c r="A174" s="96">
        <f>MATCH(B174,'Bảng công'!$A$6:$A$13,0)</f>
        <v>1</v>
      </c>
      <c r="B174" t="s">
        <v>710</v>
      </c>
      <c r="C174" t="s">
        <v>711</v>
      </c>
      <c r="D174" t="s">
        <v>897</v>
      </c>
      <c r="E174" t="s">
        <v>905</v>
      </c>
      <c r="F174" t="s">
        <v>13</v>
      </c>
      <c r="G174" t="s">
        <v>899</v>
      </c>
      <c r="H174" t="s">
        <v>889</v>
      </c>
      <c r="I174" t="s">
        <v>1120</v>
      </c>
      <c r="J174" t="s">
        <v>14</v>
      </c>
      <c r="K174" t="s">
        <v>937</v>
      </c>
      <c r="L174" t="s">
        <v>900</v>
      </c>
      <c r="M174" t="s">
        <v>900</v>
      </c>
      <c r="N174" t="s">
        <v>901</v>
      </c>
      <c r="O174" t="s">
        <v>900</v>
      </c>
      <c r="P174" t="s">
        <v>900</v>
      </c>
      <c r="Q174" t="s">
        <v>14</v>
      </c>
      <c r="R174" t="s">
        <v>900</v>
      </c>
      <c r="S174" t="s">
        <v>900</v>
      </c>
      <c r="T174" t="s">
        <v>900</v>
      </c>
      <c r="U174" t="s">
        <v>900</v>
      </c>
    </row>
    <row r="175" spans="1:21" hidden="1" x14ac:dyDescent="0.25">
      <c r="A175" s="96">
        <f>MATCH(B175,'Bảng công'!$A$6:$A$13,0)</f>
        <v>1</v>
      </c>
      <c r="B175" t="s">
        <v>710</v>
      </c>
      <c r="C175" t="s">
        <v>711</v>
      </c>
      <c r="D175" t="s">
        <v>897</v>
      </c>
      <c r="E175" t="s">
        <v>906</v>
      </c>
      <c r="F175" t="s">
        <v>13</v>
      </c>
      <c r="G175" t="s">
        <v>899</v>
      </c>
      <c r="H175" t="s">
        <v>889</v>
      </c>
      <c r="I175" t="s">
        <v>14</v>
      </c>
      <c r="J175" t="s">
        <v>14</v>
      </c>
      <c r="K175" t="s">
        <v>900</v>
      </c>
      <c r="L175" t="s">
        <v>900</v>
      </c>
      <c r="M175" t="s">
        <v>900</v>
      </c>
      <c r="N175" t="s">
        <v>901</v>
      </c>
      <c r="O175" t="s">
        <v>900</v>
      </c>
      <c r="P175" t="s">
        <v>900</v>
      </c>
      <c r="Q175" t="s">
        <v>14</v>
      </c>
      <c r="R175" t="s">
        <v>900</v>
      </c>
      <c r="S175" t="s">
        <v>900</v>
      </c>
      <c r="T175" t="s">
        <v>900</v>
      </c>
      <c r="U175" t="s">
        <v>900</v>
      </c>
    </row>
    <row r="176" spans="1:21" hidden="1" x14ac:dyDescent="0.25">
      <c r="A176" s="96">
        <f>MATCH(B176,'Bảng công'!$A$6:$A$13,0)</f>
        <v>1</v>
      </c>
      <c r="B176" t="s">
        <v>710</v>
      </c>
      <c r="C176" t="s">
        <v>711</v>
      </c>
      <c r="D176" t="s">
        <v>897</v>
      </c>
      <c r="E176" t="s">
        <v>907</v>
      </c>
      <c r="F176" t="s">
        <v>13</v>
      </c>
      <c r="G176" t="s">
        <v>899</v>
      </c>
      <c r="H176" t="s">
        <v>889</v>
      </c>
      <c r="I176" t="s">
        <v>1121</v>
      </c>
      <c r="J176" t="s">
        <v>14</v>
      </c>
      <c r="K176" t="s">
        <v>1003</v>
      </c>
      <c r="L176" t="s">
        <v>900</v>
      </c>
      <c r="M176" t="s">
        <v>900</v>
      </c>
      <c r="N176" t="s">
        <v>901</v>
      </c>
      <c r="O176" t="s">
        <v>900</v>
      </c>
      <c r="P176" t="s">
        <v>900</v>
      </c>
      <c r="Q176" t="s">
        <v>14</v>
      </c>
      <c r="R176" t="s">
        <v>900</v>
      </c>
      <c r="S176" t="s">
        <v>900</v>
      </c>
      <c r="T176" t="s">
        <v>900</v>
      </c>
      <c r="U176" t="s">
        <v>900</v>
      </c>
    </row>
    <row r="177" spans="1:21" hidden="1" x14ac:dyDescent="0.25">
      <c r="A177" s="96">
        <f>MATCH(B177,'Bảng công'!$A$6:$A$13,0)</f>
        <v>1</v>
      </c>
      <c r="B177" t="s">
        <v>710</v>
      </c>
      <c r="C177" t="s">
        <v>711</v>
      </c>
      <c r="D177" t="s">
        <v>897</v>
      </c>
      <c r="E177" t="s">
        <v>909</v>
      </c>
      <c r="F177" t="s">
        <v>13</v>
      </c>
      <c r="G177" t="s">
        <v>899</v>
      </c>
      <c r="H177" t="s">
        <v>889</v>
      </c>
      <c r="I177" t="s">
        <v>1122</v>
      </c>
      <c r="J177" t="s">
        <v>14</v>
      </c>
      <c r="K177" t="s">
        <v>1003</v>
      </c>
      <c r="L177" t="s">
        <v>900</v>
      </c>
      <c r="M177" t="s">
        <v>900</v>
      </c>
      <c r="N177" t="s">
        <v>901</v>
      </c>
      <c r="O177" t="s">
        <v>900</v>
      </c>
      <c r="P177" t="s">
        <v>900</v>
      </c>
      <c r="Q177" t="s">
        <v>14</v>
      </c>
      <c r="R177" t="s">
        <v>900</v>
      </c>
      <c r="S177" t="s">
        <v>900</v>
      </c>
      <c r="T177" t="s">
        <v>900</v>
      </c>
      <c r="U177" t="s">
        <v>900</v>
      </c>
    </row>
    <row r="178" spans="1:21" hidden="1" x14ac:dyDescent="0.25">
      <c r="A178" s="96">
        <f>MATCH(B178,'Bảng công'!$A$6:$A$13,0)</f>
        <v>1</v>
      </c>
      <c r="B178" t="s">
        <v>710</v>
      </c>
      <c r="C178" t="s">
        <v>711</v>
      </c>
      <c r="D178" t="s">
        <v>897</v>
      </c>
      <c r="E178" t="s">
        <v>910</v>
      </c>
      <c r="F178" t="s">
        <v>13</v>
      </c>
      <c r="G178" t="s">
        <v>899</v>
      </c>
      <c r="H178" t="s">
        <v>889</v>
      </c>
      <c r="I178" t="s">
        <v>1123</v>
      </c>
      <c r="J178" t="s">
        <v>14</v>
      </c>
      <c r="K178" t="s">
        <v>935</v>
      </c>
      <c r="L178" t="s">
        <v>900</v>
      </c>
      <c r="M178" t="s">
        <v>900</v>
      </c>
      <c r="N178" t="s">
        <v>901</v>
      </c>
      <c r="O178" t="s">
        <v>900</v>
      </c>
      <c r="P178" t="s">
        <v>900</v>
      </c>
      <c r="Q178" t="s">
        <v>14</v>
      </c>
      <c r="R178" t="s">
        <v>900</v>
      </c>
      <c r="S178" t="s">
        <v>900</v>
      </c>
      <c r="T178" t="s">
        <v>900</v>
      </c>
      <c r="U178" t="s">
        <v>900</v>
      </c>
    </row>
    <row r="179" spans="1:21" x14ac:dyDescent="0.25">
      <c r="A179" s="96">
        <f>MATCH(B179,'Bảng công'!$A$6:$A$13,0)</f>
        <v>1</v>
      </c>
      <c r="B179" t="s">
        <v>710</v>
      </c>
      <c r="C179" t="s">
        <v>711</v>
      </c>
      <c r="D179" t="s">
        <v>897</v>
      </c>
      <c r="E179" t="s">
        <v>911</v>
      </c>
      <c r="F179" t="s">
        <v>13</v>
      </c>
      <c r="G179" t="s">
        <v>899</v>
      </c>
      <c r="H179" t="s">
        <v>889</v>
      </c>
      <c r="I179" t="s">
        <v>1124</v>
      </c>
      <c r="J179" t="s">
        <v>14</v>
      </c>
      <c r="K179" t="s">
        <v>918</v>
      </c>
      <c r="L179" t="s">
        <v>900</v>
      </c>
      <c r="M179" t="s">
        <v>900</v>
      </c>
      <c r="N179" t="s">
        <v>901</v>
      </c>
      <c r="O179" t="s">
        <v>900</v>
      </c>
      <c r="P179" t="s">
        <v>900</v>
      </c>
      <c r="Q179" t="s">
        <v>14</v>
      </c>
      <c r="R179" t="s">
        <v>900</v>
      </c>
      <c r="S179" t="s">
        <v>900</v>
      </c>
      <c r="T179" t="s">
        <v>900</v>
      </c>
      <c r="U179" t="s">
        <v>900</v>
      </c>
    </row>
    <row r="180" spans="1:21" hidden="1" x14ac:dyDescent="0.25">
      <c r="A180" s="96">
        <f>MATCH(B180,'Bảng công'!$A$6:$A$13,0)</f>
        <v>1</v>
      </c>
      <c r="B180" t="s">
        <v>710</v>
      </c>
      <c r="C180" t="s">
        <v>711</v>
      </c>
      <c r="D180" t="s">
        <v>897</v>
      </c>
      <c r="E180" t="s">
        <v>913</v>
      </c>
      <c r="F180" t="s">
        <v>13</v>
      </c>
      <c r="G180" t="s">
        <v>899</v>
      </c>
      <c r="H180" t="s">
        <v>889</v>
      </c>
      <c r="I180" t="s">
        <v>1125</v>
      </c>
      <c r="J180" t="s">
        <v>14</v>
      </c>
      <c r="K180" t="s">
        <v>978</v>
      </c>
      <c r="L180" t="s">
        <v>900</v>
      </c>
      <c r="M180" t="s">
        <v>900</v>
      </c>
      <c r="N180" t="s">
        <v>901</v>
      </c>
      <c r="O180" t="s">
        <v>900</v>
      </c>
      <c r="P180" t="s">
        <v>900</v>
      </c>
      <c r="Q180" t="s">
        <v>14</v>
      </c>
      <c r="R180" t="s">
        <v>900</v>
      </c>
      <c r="S180" t="s">
        <v>900</v>
      </c>
      <c r="T180" t="s">
        <v>900</v>
      </c>
      <c r="U180" t="s">
        <v>900</v>
      </c>
    </row>
    <row r="181" spans="1:21" hidden="1" x14ac:dyDescent="0.25">
      <c r="A181" s="96">
        <f>MATCH(B181,'Bảng công'!$A$6:$A$13,0)</f>
        <v>1</v>
      </c>
      <c r="B181" t="s">
        <v>710</v>
      </c>
      <c r="C181" t="s">
        <v>711</v>
      </c>
      <c r="D181" t="s">
        <v>897</v>
      </c>
      <c r="E181" t="s">
        <v>914</v>
      </c>
      <c r="F181" t="s">
        <v>13</v>
      </c>
      <c r="G181" t="s">
        <v>899</v>
      </c>
      <c r="H181" t="s">
        <v>889</v>
      </c>
      <c r="I181" t="s">
        <v>14</v>
      </c>
      <c r="J181" t="s">
        <v>14</v>
      </c>
      <c r="K181" t="s">
        <v>900</v>
      </c>
      <c r="L181" t="s">
        <v>900</v>
      </c>
      <c r="M181" t="s">
        <v>900</v>
      </c>
      <c r="N181" t="s">
        <v>901</v>
      </c>
      <c r="O181" t="s">
        <v>900</v>
      </c>
      <c r="P181" t="s">
        <v>900</v>
      </c>
      <c r="Q181" t="s">
        <v>14</v>
      </c>
      <c r="R181" t="s">
        <v>900</v>
      </c>
      <c r="S181" t="s">
        <v>900</v>
      </c>
      <c r="T181" t="s">
        <v>900</v>
      </c>
      <c r="U181" t="s">
        <v>900</v>
      </c>
    </row>
    <row r="182" spans="1:21" hidden="1" x14ac:dyDescent="0.25">
      <c r="A182" s="96">
        <f>MATCH(B182,'Bảng công'!$A$6:$A$13,0)</f>
        <v>1</v>
      </c>
      <c r="B182" t="s">
        <v>710</v>
      </c>
      <c r="C182" t="s">
        <v>711</v>
      </c>
      <c r="D182" t="s">
        <v>897</v>
      </c>
      <c r="E182" t="s">
        <v>915</v>
      </c>
      <c r="F182" t="s">
        <v>13</v>
      </c>
      <c r="G182" t="s">
        <v>899</v>
      </c>
      <c r="H182" t="s">
        <v>889</v>
      </c>
      <c r="I182" t="s">
        <v>1126</v>
      </c>
      <c r="J182" t="s">
        <v>14</v>
      </c>
      <c r="K182" t="s">
        <v>978</v>
      </c>
      <c r="L182" t="s">
        <v>900</v>
      </c>
      <c r="M182" t="s">
        <v>900</v>
      </c>
      <c r="N182" t="s">
        <v>901</v>
      </c>
      <c r="O182" t="s">
        <v>900</v>
      </c>
      <c r="P182" t="s">
        <v>900</v>
      </c>
      <c r="Q182" t="s">
        <v>14</v>
      </c>
      <c r="R182" t="s">
        <v>900</v>
      </c>
      <c r="S182" t="s">
        <v>900</v>
      </c>
      <c r="T182" t="s">
        <v>900</v>
      </c>
      <c r="U182" t="s">
        <v>900</v>
      </c>
    </row>
    <row r="183" spans="1:21" hidden="1" x14ac:dyDescent="0.25">
      <c r="A183" s="96">
        <f>MATCH(B183,'Bảng công'!$A$6:$A$13,0)</f>
        <v>1</v>
      </c>
      <c r="B183" t="s">
        <v>710</v>
      </c>
      <c r="C183" t="s">
        <v>711</v>
      </c>
      <c r="D183" t="s">
        <v>897</v>
      </c>
      <c r="E183" t="s">
        <v>916</v>
      </c>
      <c r="F183" t="s">
        <v>13</v>
      </c>
      <c r="G183" t="s">
        <v>899</v>
      </c>
      <c r="H183" t="s">
        <v>889</v>
      </c>
      <c r="I183" t="s">
        <v>1127</v>
      </c>
      <c r="J183" t="s">
        <v>14</v>
      </c>
      <c r="K183" t="s">
        <v>980</v>
      </c>
      <c r="L183" t="s">
        <v>900</v>
      </c>
      <c r="M183" t="s">
        <v>900</v>
      </c>
      <c r="N183" t="s">
        <v>901</v>
      </c>
      <c r="O183" t="s">
        <v>900</v>
      </c>
      <c r="P183" t="s">
        <v>900</v>
      </c>
      <c r="Q183" t="s">
        <v>14</v>
      </c>
      <c r="R183" t="s">
        <v>900</v>
      </c>
      <c r="S183" t="s">
        <v>900</v>
      </c>
      <c r="T183" t="s">
        <v>900</v>
      </c>
      <c r="U183" t="s">
        <v>900</v>
      </c>
    </row>
    <row r="184" spans="1:21" hidden="1" x14ac:dyDescent="0.25">
      <c r="A184" s="96">
        <f>MATCH(B184,'Bảng công'!$A$6:$A$13,0)</f>
        <v>1</v>
      </c>
      <c r="B184" t="s">
        <v>710</v>
      </c>
      <c r="C184" t="s">
        <v>711</v>
      </c>
      <c r="D184" t="s">
        <v>897</v>
      </c>
      <c r="E184" t="s">
        <v>917</v>
      </c>
      <c r="F184" t="s">
        <v>13</v>
      </c>
      <c r="G184" t="s">
        <v>899</v>
      </c>
      <c r="H184" t="s">
        <v>889</v>
      </c>
      <c r="I184" t="s">
        <v>1128</v>
      </c>
      <c r="J184" t="s">
        <v>14</v>
      </c>
      <c r="K184" t="s">
        <v>980</v>
      </c>
      <c r="L184" t="s">
        <v>900</v>
      </c>
      <c r="M184" t="s">
        <v>900</v>
      </c>
      <c r="N184" t="s">
        <v>901</v>
      </c>
      <c r="O184" t="s">
        <v>900</v>
      </c>
      <c r="P184" t="s">
        <v>900</v>
      </c>
      <c r="Q184" t="s">
        <v>14</v>
      </c>
      <c r="R184" t="s">
        <v>900</v>
      </c>
      <c r="S184" t="s">
        <v>900</v>
      </c>
      <c r="T184" t="s">
        <v>900</v>
      </c>
      <c r="U184" t="s">
        <v>900</v>
      </c>
    </row>
    <row r="185" spans="1:21" hidden="1" x14ac:dyDescent="0.25">
      <c r="A185" s="96">
        <f>MATCH(B185,'Bảng công'!$A$6:$A$13,0)</f>
        <v>1</v>
      </c>
      <c r="B185" t="s">
        <v>710</v>
      </c>
      <c r="C185" t="s">
        <v>711</v>
      </c>
      <c r="D185" t="s">
        <v>897</v>
      </c>
      <c r="E185" t="s">
        <v>919</v>
      </c>
      <c r="F185" t="s">
        <v>13</v>
      </c>
      <c r="G185" t="s">
        <v>899</v>
      </c>
      <c r="H185" t="s">
        <v>889</v>
      </c>
      <c r="I185" t="s">
        <v>1129</v>
      </c>
      <c r="J185" t="s">
        <v>14</v>
      </c>
      <c r="K185" t="s">
        <v>978</v>
      </c>
      <c r="L185" t="s">
        <v>900</v>
      </c>
      <c r="M185" t="s">
        <v>900</v>
      </c>
      <c r="N185" t="s">
        <v>901</v>
      </c>
      <c r="O185" t="s">
        <v>900</v>
      </c>
      <c r="P185" t="s">
        <v>900</v>
      </c>
      <c r="Q185" t="s">
        <v>14</v>
      </c>
      <c r="R185" t="s">
        <v>900</v>
      </c>
      <c r="S185" t="s">
        <v>900</v>
      </c>
      <c r="T185" t="s">
        <v>900</v>
      </c>
      <c r="U185" t="s">
        <v>900</v>
      </c>
    </row>
    <row r="186" spans="1:21" hidden="1" x14ac:dyDescent="0.25">
      <c r="A186" s="96">
        <f>MATCH(B186,'Bảng công'!$A$6:$A$13,0)</f>
        <v>1</v>
      </c>
      <c r="B186" t="s">
        <v>710</v>
      </c>
      <c r="C186" t="s">
        <v>711</v>
      </c>
      <c r="D186" t="s">
        <v>897</v>
      </c>
      <c r="E186" t="s">
        <v>920</v>
      </c>
      <c r="F186" t="s">
        <v>13</v>
      </c>
      <c r="G186" t="s">
        <v>899</v>
      </c>
      <c r="H186" t="s">
        <v>889</v>
      </c>
      <c r="I186" t="s">
        <v>14</v>
      </c>
      <c r="J186" t="s">
        <v>14</v>
      </c>
      <c r="K186" t="s">
        <v>900</v>
      </c>
      <c r="L186" t="s">
        <v>900</v>
      </c>
      <c r="M186" t="s">
        <v>900</v>
      </c>
      <c r="N186" t="s">
        <v>901</v>
      </c>
      <c r="O186" t="s">
        <v>900</v>
      </c>
      <c r="P186" t="s">
        <v>900</v>
      </c>
      <c r="Q186" t="s">
        <v>14</v>
      </c>
      <c r="R186" t="s">
        <v>900</v>
      </c>
      <c r="S186" t="s">
        <v>900</v>
      </c>
      <c r="T186" t="s">
        <v>900</v>
      </c>
      <c r="U186" t="s">
        <v>900</v>
      </c>
    </row>
    <row r="187" spans="1:21" hidden="1" x14ac:dyDescent="0.25">
      <c r="A187" s="96">
        <f>MATCH(B187,'Bảng công'!$A$6:$A$13,0)</f>
        <v>1</v>
      </c>
      <c r="B187" t="s">
        <v>710</v>
      </c>
      <c r="C187" t="s">
        <v>711</v>
      </c>
      <c r="D187" t="s">
        <v>897</v>
      </c>
      <c r="E187" t="s">
        <v>921</v>
      </c>
      <c r="F187" t="s">
        <v>13</v>
      </c>
      <c r="G187" t="s">
        <v>899</v>
      </c>
      <c r="H187" t="s">
        <v>889</v>
      </c>
      <c r="I187" t="s">
        <v>14</v>
      </c>
      <c r="J187" t="s">
        <v>14</v>
      </c>
      <c r="K187" t="s">
        <v>900</v>
      </c>
      <c r="L187" t="s">
        <v>900</v>
      </c>
      <c r="M187" t="s">
        <v>900</v>
      </c>
      <c r="N187" t="s">
        <v>901</v>
      </c>
      <c r="O187" t="s">
        <v>900</v>
      </c>
      <c r="P187" t="s">
        <v>900</v>
      </c>
      <c r="Q187" t="s">
        <v>14</v>
      </c>
      <c r="R187" t="s">
        <v>900</v>
      </c>
      <c r="S187" t="s">
        <v>900</v>
      </c>
      <c r="T187" t="s">
        <v>900</v>
      </c>
      <c r="U187" t="s">
        <v>900</v>
      </c>
    </row>
    <row r="188" spans="1:21" hidden="1" x14ac:dyDescent="0.25">
      <c r="A188" s="96">
        <f>MATCH(B188,'Bảng công'!$A$6:$A$13,0)</f>
        <v>1</v>
      </c>
      <c r="B188" t="s">
        <v>710</v>
      </c>
      <c r="C188" t="s">
        <v>711</v>
      </c>
      <c r="D188" t="s">
        <v>897</v>
      </c>
      <c r="E188" t="s">
        <v>923</v>
      </c>
      <c r="F188" t="s">
        <v>13</v>
      </c>
      <c r="G188" t="s">
        <v>899</v>
      </c>
      <c r="H188" t="s">
        <v>889</v>
      </c>
      <c r="I188" t="s">
        <v>1066</v>
      </c>
      <c r="J188" t="s">
        <v>14</v>
      </c>
      <c r="K188" t="s">
        <v>978</v>
      </c>
      <c r="L188" t="s">
        <v>900</v>
      </c>
      <c r="M188" t="s">
        <v>900</v>
      </c>
      <c r="N188" t="s">
        <v>901</v>
      </c>
      <c r="O188" t="s">
        <v>900</v>
      </c>
      <c r="P188" t="s">
        <v>900</v>
      </c>
      <c r="Q188" t="s">
        <v>14</v>
      </c>
      <c r="R188" t="s">
        <v>900</v>
      </c>
      <c r="S188" t="s">
        <v>900</v>
      </c>
      <c r="T188" t="s">
        <v>900</v>
      </c>
      <c r="U188" t="s">
        <v>900</v>
      </c>
    </row>
    <row r="189" spans="1:21" hidden="1" x14ac:dyDescent="0.25">
      <c r="A189" s="96">
        <f>MATCH(B189,'Bảng công'!$A$6:$A$13,0)</f>
        <v>1</v>
      </c>
      <c r="B189" t="s">
        <v>710</v>
      </c>
      <c r="C189" t="s">
        <v>711</v>
      </c>
      <c r="D189" t="s">
        <v>897</v>
      </c>
      <c r="E189" t="s">
        <v>926</v>
      </c>
      <c r="F189" t="s">
        <v>13</v>
      </c>
      <c r="G189" t="s">
        <v>899</v>
      </c>
      <c r="H189" t="s">
        <v>889</v>
      </c>
      <c r="I189" t="s">
        <v>1130</v>
      </c>
      <c r="J189" t="s">
        <v>14</v>
      </c>
      <c r="K189" t="s">
        <v>941</v>
      </c>
      <c r="L189" t="s">
        <v>900</v>
      </c>
      <c r="M189" t="s">
        <v>900</v>
      </c>
      <c r="N189" t="s">
        <v>901</v>
      </c>
      <c r="O189" t="s">
        <v>900</v>
      </c>
      <c r="P189" t="s">
        <v>900</v>
      </c>
      <c r="Q189" t="s">
        <v>14</v>
      </c>
      <c r="R189" t="s">
        <v>900</v>
      </c>
      <c r="S189" t="s">
        <v>900</v>
      </c>
      <c r="T189" t="s">
        <v>900</v>
      </c>
      <c r="U189" t="s">
        <v>900</v>
      </c>
    </row>
    <row r="190" spans="1:21" hidden="1" x14ac:dyDescent="0.25">
      <c r="A190" s="96">
        <f>MATCH(B190,'Bảng công'!$A$6:$A$13,0)</f>
        <v>1</v>
      </c>
      <c r="B190" t="s">
        <v>710</v>
      </c>
      <c r="C190" t="s">
        <v>711</v>
      </c>
      <c r="D190" t="s">
        <v>897</v>
      </c>
      <c r="E190" t="s">
        <v>927</v>
      </c>
      <c r="F190" t="s">
        <v>13</v>
      </c>
      <c r="G190" t="s">
        <v>899</v>
      </c>
      <c r="H190" t="s">
        <v>889</v>
      </c>
      <c r="I190" t="s">
        <v>1131</v>
      </c>
      <c r="J190" t="s">
        <v>14</v>
      </c>
      <c r="K190" t="s">
        <v>978</v>
      </c>
      <c r="L190" t="s">
        <v>900</v>
      </c>
      <c r="M190" t="s">
        <v>900</v>
      </c>
      <c r="N190" t="s">
        <v>901</v>
      </c>
      <c r="O190" t="s">
        <v>900</v>
      </c>
      <c r="P190" t="s">
        <v>900</v>
      </c>
      <c r="Q190" t="s">
        <v>14</v>
      </c>
      <c r="R190" t="s">
        <v>900</v>
      </c>
      <c r="S190" t="s">
        <v>900</v>
      </c>
      <c r="T190" t="s">
        <v>900</v>
      </c>
      <c r="U190" t="s">
        <v>900</v>
      </c>
    </row>
    <row r="191" spans="1:21" hidden="1" x14ac:dyDescent="0.25">
      <c r="A191" s="96">
        <f>MATCH(B191,'Bảng công'!$A$6:$A$13,0)</f>
        <v>1</v>
      </c>
      <c r="B191" t="s">
        <v>710</v>
      </c>
      <c r="C191" t="s">
        <v>711</v>
      </c>
      <c r="D191" t="s">
        <v>897</v>
      </c>
      <c r="E191" t="s">
        <v>928</v>
      </c>
      <c r="F191" t="s">
        <v>13</v>
      </c>
      <c r="G191" t="s">
        <v>899</v>
      </c>
      <c r="H191" t="s">
        <v>889</v>
      </c>
      <c r="I191" t="s">
        <v>784</v>
      </c>
      <c r="J191" t="s">
        <v>14</v>
      </c>
      <c r="K191" t="s">
        <v>944</v>
      </c>
      <c r="L191" t="s">
        <v>900</v>
      </c>
      <c r="M191" t="s">
        <v>900</v>
      </c>
      <c r="N191" t="s">
        <v>901</v>
      </c>
      <c r="O191" t="s">
        <v>900</v>
      </c>
      <c r="P191" t="s">
        <v>900</v>
      </c>
      <c r="Q191" t="s">
        <v>14</v>
      </c>
      <c r="R191" t="s">
        <v>900</v>
      </c>
      <c r="S191" t="s">
        <v>900</v>
      </c>
      <c r="T191" t="s">
        <v>900</v>
      </c>
      <c r="U191" t="s">
        <v>900</v>
      </c>
    </row>
    <row r="192" spans="1:21" hidden="1" x14ac:dyDescent="0.25">
      <c r="A192" s="96">
        <f>MATCH(B192,'Bảng công'!$A$6:$A$13,0)</f>
        <v>1</v>
      </c>
      <c r="B192" t="s">
        <v>710</v>
      </c>
      <c r="C192" t="s">
        <v>711</v>
      </c>
      <c r="D192" t="s">
        <v>897</v>
      </c>
      <c r="E192" t="s">
        <v>930</v>
      </c>
      <c r="F192" t="s">
        <v>13</v>
      </c>
      <c r="G192" t="s">
        <v>899</v>
      </c>
      <c r="H192" t="s">
        <v>889</v>
      </c>
      <c r="I192" t="s">
        <v>1132</v>
      </c>
      <c r="J192" t="s">
        <v>14</v>
      </c>
      <c r="K192" t="s">
        <v>937</v>
      </c>
      <c r="L192" t="s">
        <v>900</v>
      </c>
      <c r="M192" t="s">
        <v>900</v>
      </c>
      <c r="N192" t="s">
        <v>901</v>
      </c>
      <c r="O192" t="s">
        <v>900</v>
      </c>
      <c r="P192" t="s">
        <v>900</v>
      </c>
      <c r="Q192" t="s">
        <v>14</v>
      </c>
      <c r="R192" t="s">
        <v>900</v>
      </c>
      <c r="S192" t="s">
        <v>900</v>
      </c>
      <c r="T192" t="s">
        <v>900</v>
      </c>
      <c r="U192" t="s">
        <v>900</v>
      </c>
    </row>
    <row r="193" spans="1:21" hidden="1" x14ac:dyDescent="0.25">
      <c r="A193" s="96">
        <f>MATCH(B193,'Bảng công'!$A$6:$A$13,0)</f>
        <v>1</v>
      </c>
      <c r="B193" t="s">
        <v>710</v>
      </c>
      <c r="C193" t="s">
        <v>711</v>
      </c>
      <c r="D193" t="s">
        <v>897</v>
      </c>
      <c r="E193" t="s">
        <v>932</v>
      </c>
      <c r="F193" t="s">
        <v>13</v>
      </c>
      <c r="G193" t="s">
        <v>899</v>
      </c>
      <c r="H193" t="s">
        <v>889</v>
      </c>
      <c r="I193" t="s">
        <v>14</v>
      </c>
      <c r="J193" t="s">
        <v>14</v>
      </c>
      <c r="K193" t="s">
        <v>900</v>
      </c>
      <c r="L193" t="s">
        <v>900</v>
      </c>
      <c r="M193" t="s">
        <v>900</v>
      </c>
      <c r="N193" t="s">
        <v>901</v>
      </c>
      <c r="O193" t="s">
        <v>900</v>
      </c>
      <c r="P193" t="s">
        <v>900</v>
      </c>
      <c r="Q193" t="s">
        <v>14</v>
      </c>
      <c r="R193" t="s">
        <v>900</v>
      </c>
      <c r="S193" t="s">
        <v>900</v>
      </c>
      <c r="T193" t="s">
        <v>900</v>
      </c>
      <c r="U193" t="s">
        <v>900</v>
      </c>
    </row>
    <row r="194" spans="1:21" hidden="1" x14ac:dyDescent="0.25">
      <c r="A194" s="96">
        <f>MATCH(B194,'Bảng công'!$A$6:$A$13,0)</f>
        <v>1</v>
      </c>
      <c r="B194" t="s">
        <v>710</v>
      </c>
      <c r="C194" t="s">
        <v>711</v>
      </c>
      <c r="D194" t="s">
        <v>897</v>
      </c>
      <c r="E194" t="s">
        <v>933</v>
      </c>
      <c r="F194" t="s">
        <v>13</v>
      </c>
      <c r="G194" t="s">
        <v>899</v>
      </c>
      <c r="H194" t="s">
        <v>889</v>
      </c>
      <c r="I194" t="s">
        <v>1133</v>
      </c>
      <c r="J194" t="s">
        <v>14</v>
      </c>
      <c r="K194" t="s">
        <v>938</v>
      </c>
      <c r="L194" t="s">
        <v>900</v>
      </c>
      <c r="M194" t="s">
        <v>900</v>
      </c>
      <c r="N194" t="s">
        <v>901</v>
      </c>
      <c r="O194" t="s">
        <v>900</v>
      </c>
      <c r="P194" t="s">
        <v>900</v>
      </c>
      <c r="Q194" t="s">
        <v>14</v>
      </c>
      <c r="R194" t="s">
        <v>900</v>
      </c>
      <c r="S194" t="s">
        <v>900</v>
      </c>
      <c r="T194" t="s">
        <v>900</v>
      </c>
      <c r="U194" t="s">
        <v>900</v>
      </c>
    </row>
  </sheetData>
  <autoFilter ref="A2:U194">
    <filterColumn colId="8">
      <filters>
        <filter val="08:22:35"/>
        <filter val="08:23:26"/>
        <filter val="08:24:52"/>
        <filter val="08:26:02"/>
        <filter val="08:28:55"/>
        <filter val="08:34:25"/>
      </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"/>
  <sheetViews>
    <sheetView workbookViewId="0">
      <selection activeCell="F20" sqref="F20"/>
    </sheetView>
  </sheetViews>
  <sheetFormatPr defaultRowHeight="15" x14ac:dyDescent="0.25"/>
  <cols>
    <col min="2" max="2" width="21.7109375" customWidth="1"/>
    <col min="3" max="3" width="21" customWidth="1"/>
    <col min="4" max="4" width="14.140625" customWidth="1"/>
    <col min="5" max="5" width="11.7109375" customWidth="1"/>
    <col min="6" max="6" width="34.140625" customWidth="1"/>
    <col min="7" max="7" width="27.140625" customWidth="1"/>
    <col min="11" max="11" width="12" customWidth="1"/>
    <col min="12" max="12" width="11.7109375" customWidth="1"/>
    <col min="13" max="13" width="11.140625" customWidth="1"/>
    <col min="14" max="14" width="14.140625" customWidth="1"/>
  </cols>
  <sheetData>
    <row r="1" spans="1:20" ht="18.75" customHeight="1" x14ac:dyDescent="0.25">
      <c r="A1" s="110" t="s">
        <v>0</v>
      </c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</row>
    <row r="2" spans="1:20" s="97" customFormat="1" ht="18.75" customHeight="1" x14ac:dyDescent="0.25">
      <c r="A2" s="97" t="s">
        <v>1</v>
      </c>
      <c r="B2" s="97" t="s">
        <v>2</v>
      </c>
      <c r="C2" s="97" t="s">
        <v>3</v>
      </c>
      <c r="D2" s="97" t="s">
        <v>4</v>
      </c>
      <c r="E2" s="97" t="s">
        <v>5</v>
      </c>
      <c r="F2" s="97" t="s">
        <v>6</v>
      </c>
      <c r="G2" s="97" t="s">
        <v>7</v>
      </c>
      <c r="H2" s="97" t="s">
        <v>8</v>
      </c>
      <c r="I2" s="97" t="s">
        <v>9</v>
      </c>
      <c r="J2" s="97" t="s">
        <v>886</v>
      </c>
      <c r="K2" s="97" t="s">
        <v>887</v>
      </c>
      <c r="L2" s="97" t="s">
        <v>888</v>
      </c>
      <c r="M2" s="97" t="s">
        <v>889</v>
      </c>
      <c r="N2" s="97" t="s">
        <v>890</v>
      </c>
      <c r="O2" s="97" t="s">
        <v>891</v>
      </c>
      <c r="P2" s="97" t="s">
        <v>892</v>
      </c>
      <c r="Q2" s="97" t="s">
        <v>893</v>
      </c>
      <c r="R2" s="97" t="s">
        <v>894</v>
      </c>
      <c r="S2" s="97" t="s">
        <v>895</v>
      </c>
      <c r="T2" s="97" t="s">
        <v>896</v>
      </c>
    </row>
    <row r="3" spans="1:20" ht="18.75" customHeight="1" x14ac:dyDescent="0.25">
      <c r="A3" t="s">
        <v>301</v>
      </c>
      <c r="B3" t="s">
        <v>302</v>
      </c>
      <c r="C3" t="s">
        <v>897</v>
      </c>
      <c r="D3" t="s">
        <v>933</v>
      </c>
      <c r="E3" t="s">
        <v>13</v>
      </c>
      <c r="F3" t="s">
        <v>899</v>
      </c>
      <c r="G3" t="s">
        <v>889</v>
      </c>
      <c r="H3" t="s">
        <v>981</v>
      </c>
      <c r="I3" t="s">
        <v>14</v>
      </c>
      <c r="J3" t="s">
        <v>931</v>
      </c>
      <c r="K3" t="s">
        <v>900</v>
      </c>
      <c r="L3" t="s">
        <v>900</v>
      </c>
      <c r="M3" t="s">
        <v>901</v>
      </c>
      <c r="N3" t="s">
        <v>900</v>
      </c>
      <c r="O3" t="s">
        <v>900</v>
      </c>
      <c r="P3" t="s">
        <v>14</v>
      </c>
      <c r="Q3" t="s">
        <v>900</v>
      </c>
      <c r="R3" t="s">
        <v>900</v>
      </c>
      <c r="S3" t="s">
        <v>900</v>
      </c>
      <c r="T3" t="s">
        <v>900</v>
      </c>
    </row>
    <row r="4" spans="1:20" ht="18.75" customHeight="1" x14ac:dyDescent="0.25">
      <c r="A4" t="s">
        <v>323</v>
      </c>
      <c r="B4" t="s">
        <v>324</v>
      </c>
      <c r="C4" t="s">
        <v>897</v>
      </c>
      <c r="D4" t="s">
        <v>933</v>
      </c>
      <c r="E4" t="s">
        <v>13</v>
      </c>
      <c r="F4" t="s">
        <v>899</v>
      </c>
      <c r="G4" t="s">
        <v>889</v>
      </c>
      <c r="H4" t="s">
        <v>14</v>
      </c>
      <c r="I4" t="s">
        <v>14</v>
      </c>
      <c r="J4" t="s">
        <v>900</v>
      </c>
      <c r="K4" t="s">
        <v>900</v>
      </c>
      <c r="L4" t="s">
        <v>900</v>
      </c>
      <c r="M4" t="s">
        <v>901</v>
      </c>
      <c r="N4" t="s">
        <v>900</v>
      </c>
      <c r="O4" t="s">
        <v>900</v>
      </c>
      <c r="P4" t="s">
        <v>14</v>
      </c>
      <c r="Q4" t="s">
        <v>900</v>
      </c>
      <c r="R4" t="s">
        <v>900</v>
      </c>
      <c r="S4" t="s">
        <v>900</v>
      </c>
      <c r="T4" t="s">
        <v>900</v>
      </c>
    </row>
    <row r="5" spans="1:20" ht="18.75" customHeight="1" x14ac:dyDescent="0.25">
      <c r="A5" t="s">
        <v>559</v>
      </c>
      <c r="B5" t="s">
        <v>560</v>
      </c>
      <c r="C5" t="s">
        <v>897</v>
      </c>
      <c r="D5" t="s">
        <v>933</v>
      </c>
      <c r="E5" t="s">
        <v>13</v>
      </c>
      <c r="F5" t="s">
        <v>899</v>
      </c>
      <c r="G5" t="s">
        <v>889</v>
      </c>
      <c r="H5" t="s">
        <v>14</v>
      </c>
      <c r="I5" t="s">
        <v>14</v>
      </c>
      <c r="J5" t="s">
        <v>900</v>
      </c>
      <c r="K5" t="s">
        <v>900</v>
      </c>
      <c r="L5" t="s">
        <v>900</v>
      </c>
      <c r="M5" t="s">
        <v>901</v>
      </c>
      <c r="N5" t="s">
        <v>900</v>
      </c>
      <c r="O5" t="s">
        <v>900</v>
      </c>
      <c r="P5" t="s">
        <v>14</v>
      </c>
      <c r="Q5" t="s">
        <v>900</v>
      </c>
      <c r="R5" t="s">
        <v>900</v>
      </c>
      <c r="S5" t="s">
        <v>900</v>
      </c>
      <c r="T5" t="s">
        <v>900</v>
      </c>
    </row>
    <row r="6" spans="1:20" ht="18.75" customHeight="1" x14ac:dyDescent="0.25">
      <c r="A6" t="s">
        <v>604</v>
      </c>
      <c r="B6" t="s">
        <v>605</v>
      </c>
      <c r="C6" t="s">
        <v>897</v>
      </c>
      <c r="D6" t="s">
        <v>933</v>
      </c>
      <c r="E6" t="s">
        <v>13</v>
      </c>
      <c r="F6" t="s">
        <v>899</v>
      </c>
      <c r="G6" t="s">
        <v>889</v>
      </c>
      <c r="H6" t="s">
        <v>1064</v>
      </c>
      <c r="I6" t="s">
        <v>14</v>
      </c>
      <c r="J6" t="s">
        <v>942</v>
      </c>
      <c r="K6" t="s">
        <v>900</v>
      </c>
      <c r="L6" t="s">
        <v>900</v>
      </c>
      <c r="M6" t="s">
        <v>901</v>
      </c>
      <c r="N6" t="s">
        <v>900</v>
      </c>
      <c r="O6" t="s">
        <v>900</v>
      </c>
      <c r="P6" t="s">
        <v>14</v>
      </c>
      <c r="Q6" t="s">
        <v>900</v>
      </c>
      <c r="R6" t="s">
        <v>900</v>
      </c>
      <c r="S6" t="s">
        <v>900</v>
      </c>
      <c r="T6" t="s">
        <v>900</v>
      </c>
    </row>
    <row r="7" spans="1:20" ht="18.75" customHeight="1" x14ac:dyDescent="0.25">
      <c r="A7" t="s">
        <v>626</v>
      </c>
      <c r="B7" t="s">
        <v>627</v>
      </c>
      <c r="C7" t="s">
        <v>897</v>
      </c>
      <c r="D7" t="s">
        <v>933</v>
      </c>
      <c r="E7" t="s">
        <v>13</v>
      </c>
      <c r="F7" t="s">
        <v>899</v>
      </c>
      <c r="G7" t="s">
        <v>889</v>
      </c>
      <c r="H7" t="s">
        <v>635</v>
      </c>
      <c r="I7" t="s">
        <v>14</v>
      </c>
      <c r="J7" t="s">
        <v>978</v>
      </c>
      <c r="K7" t="s">
        <v>900</v>
      </c>
      <c r="L7" t="s">
        <v>900</v>
      </c>
      <c r="M7" t="s">
        <v>901</v>
      </c>
      <c r="N7" t="s">
        <v>900</v>
      </c>
      <c r="O7" t="s">
        <v>900</v>
      </c>
      <c r="P7" t="s">
        <v>14</v>
      </c>
      <c r="Q7" t="s">
        <v>900</v>
      </c>
      <c r="R7" t="s">
        <v>900</v>
      </c>
      <c r="S7" t="s">
        <v>900</v>
      </c>
      <c r="T7" t="s">
        <v>900</v>
      </c>
    </row>
    <row r="8" spans="1:20" ht="18.75" customHeight="1" x14ac:dyDescent="0.25">
      <c r="A8" t="s">
        <v>645</v>
      </c>
      <c r="B8" t="s">
        <v>646</v>
      </c>
      <c r="C8" t="s">
        <v>897</v>
      </c>
      <c r="D8" t="s">
        <v>933</v>
      </c>
      <c r="E8" t="s">
        <v>13</v>
      </c>
      <c r="F8" t="s">
        <v>899</v>
      </c>
      <c r="G8" t="s">
        <v>889</v>
      </c>
      <c r="H8" t="s">
        <v>1098</v>
      </c>
      <c r="I8" t="s">
        <v>14</v>
      </c>
      <c r="J8" t="s">
        <v>935</v>
      </c>
      <c r="K8" t="s">
        <v>900</v>
      </c>
      <c r="L8" t="s">
        <v>900</v>
      </c>
      <c r="M8" t="s">
        <v>901</v>
      </c>
      <c r="N8" t="s">
        <v>900</v>
      </c>
      <c r="O8" t="s">
        <v>900</v>
      </c>
      <c r="P8" t="s">
        <v>14</v>
      </c>
      <c r="Q8" t="s">
        <v>900</v>
      </c>
      <c r="R8" t="s">
        <v>900</v>
      </c>
      <c r="S8" t="s">
        <v>900</v>
      </c>
      <c r="T8" t="s">
        <v>900</v>
      </c>
    </row>
    <row r="9" spans="1:20" ht="18.75" customHeight="1" x14ac:dyDescent="0.25">
      <c r="A9" t="s">
        <v>689</v>
      </c>
      <c r="B9" t="s">
        <v>690</v>
      </c>
      <c r="C9" t="s">
        <v>897</v>
      </c>
      <c r="D9" t="s">
        <v>933</v>
      </c>
      <c r="E9" t="s">
        <v>13</v>
      </c>
      <c r="F9" t="s">
        <v>899</v>
      </c>
      <c r="G9" t="s">
        <v>889</v>
      </c>
      <c r="H9" t="s">
        <v>1117</v>
      </c>
      <c r="I9" t="s">
        <v>14</v>
      </c>
      <c r="J9" t="s">
        <v>1113</v>
      </c>
      <c r="K9" t="s">
        <v>900</v>
      </c>
      <c r="L9" t="s">
        <v>900</v>
      </c>
      <c r="M9" t="s">
        <v>901</v>
      </c>
      <c r="N9" t="s">
        <v>900</v>
      </c>
      <c r="O9" t="s">
        <v>900</v>
      </c>
      <c r="P9" t="s">
        <v>14</v>
      </c>
      <c r="Q9" t="s">
        <v>900</v>
      </c>
      <c r="R9" t="s">
        <v>900</v>
      </c>
      <c r="S9" t="s">
        <v>900</v>
      </c>
      <c r="T9" t="s">
        <v>900</v>
      </c>
    </row>
    <row r="10" spans="1:20" ht="18.75" customHeight="1" x14ac:dyDescent="0.25">
      <c r="A10" t="s">
        <v>710</v>
      </c>
      <c r="B10" t="s">
        <v>711</v>
      </c>
      <c r="C10" t="s">
        <v>897</v>
      </c>
      <c r="D10" t="s">
        <v>933</v>
      </c>
      <c r="E10" t="s">
        <v>13</v>
      </c>
      <c r="F10" t="s">
        <v>899</v>
      </c>
      <c r="G10" t="s">
        <v>889</v>
      </c>
      <c r="H10" t="s">
        <v>1133</v>
      </c>
      <c r="I10" t="s">
        <v>14</v>
      </c>
      <c r="J10" t="s">
        <v>938</v>
      </c>
      <c r="K10" t="s">
        <v>900</v>
      </c>
      <c r="L10" t="s">
        <v>900</v>
      </c>
      <c r="M10" t="s">
        <v>901</v>
      </c>
      <c r="N10" t="s">
        <v>900</v>
      </c>
      <c r="O10" t="s">
        <v>900</v>
      </c>
      <c r="P10" t="s">
        <v>14</v>
      </c>
      <c r="Q10" t="s">
        <v>900</v>
      </c>
      <c r="R10" t="s">
        <v>900</v>
      </c>
      <c r="S10" t="s">
        <v>900</v>
      </c>
      <c r="T10" t="s">
        <v>900</v>
      </c>
    </row>
  </sheetData>
  <mergeCells count="1">
    <mergeCell ref="A1:T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02"/>
  <sheetViews>
    <sheetView topLeftCell="B1" workbookViewId="0">
      <pane ySplit="2" topLeftCell="A3" activePane="bottomLeft" state="frozen"/>
      <selection activeCell="E1" sqref="E1"/>
      <selection pane="bottomLeft" activeCell="Q671" sqref="Q671"/>
    </sheetView>
  </sheetViews>
  <sheetFormatPr defaultRowHeight="15" x14ac:dyDescent="0.25"/>
  <cols>
    <col min="1" max="1" width="8.5703125" customWidth="1"/>
    <col min="2" max="2" width="11.7109375" customWidth="1"/>
    <col min="3" max="3" width="19.42578125" customWidth="1"/>
    <col min="4" max="4" width="17.140625" customWidth="1"/>
    <col min="5" max="5" width="12.7109375" hidden="1" customWidth="1"/>
    <col min="6" max="6" width="14.7109375" customWidth="1"/>
    <col min="7" max="7" width="17.5703125" hidden="1" customWidth="1"/>
    <col min="8" max="8" width="16.5703125" style="89" customWidth="1"/>
    <col min="9" max="9" width="13.28515625" style="89" customWidth="1"/>
    <col min="10" max="10" width="20.140625" style="90" customWidth="1"/>
    <col min="11" max="11" width="11" customWidth="1"/>
    <col min="12" max="12" width="11.42578125" customWidth="1"/>
    <col min="13" max="13" width="16.42578125" style="36" customWidth="1"/>
    <col min="14" max="14" width="10" style="39" customWidth="1"/>
    <col min="15" max="15" width="14.42578125" style="39" customWidth="1"/>
    <col min="16" max="16" width="15.85546875" style="54" customWidth="1"/>
    <col min="17" max="17" width="25.85546875" style="77" customWidth="1"/>
  </cols>
  <sheetData>
    <row r="1" spans="1:17" s="92" customFormat="1" ht="25.15" customHeight="1" x14ac:dyDescent="0.25">
      <c r="B1" s="111" t="s">
        <v>0</v>
      </c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</row>
    <row r="2" spans="1:17" x14ac:dyDescent="0.25">
      <c r="B2" s="1" t="s">
        <v>1</v>
      </c>
      <c r="C2" s="1" t="s">
        <v>2</v>
      </c>
      <c r="D2" s="1" t="s">
        <v>3</v>
      </c>
      <c r="E2" s="1" t="s">
        <v>4</v>
      </c>
      <c r="F2" s="1" t="s">
        <v>4</v>
      </c>
      <c r="G2" s="1" t="s">
        <v>5</v>
      </c>
      <c r="H2" s="112" t="s">
        <v>6</v>
      </c>
      <c r="I2" s="112"/>
      <c r="J2" s="84" t="s">
        <v>7</v>
      </c>
      <c r="K2" s="1" t="s">
        <v>8</v>
      </c>
      <c r="L2" s="1" t="s">
        <v>9</v>
      </c>
      <c r="M2" s="34" t="s">
        <v>798</v>
      </c>
      <c r="N2" s="38" t="s">
        <v>847</v>
      </c>
      <c r="O2" s="38" t="s">
        <v>848</v>
      </c>
      <c r="P2" s="53" t="s">
        <v>877</v>
      </c>
      <c r="Q2" s="76" t="s">
        <v>859</v>
      </c>
    </row>
    <row r="3" spans="1:17" s="44" customFormat="1" x14ac:dyDescent="0.25">
      <c r="A3" s="44" t="str">
        <f>B3&amp;F3</f>
        <v>145810</v>
      </c>
      <c r="B3" s="45" t="s">
        <v>10</v>
      </c>
      <c r="C3" s="45" t="s">
        <v>11</v>
      </c>
      <c r="D3" s="45" t="s">
        <v>867</v>
      </c>
      <c r="E3" s="2" t="s">
        <v>12</v>
      </c>
      <c r="F3" s="51">
        <v>45810</v>
      </c>
      <c r="G3" s="45" t="s">
        <v>13</v>
      </c>
      <c r="H3" s="85">
        <v>0.3125</v>
      </c>
      <c r="I3" s="85">
        <v>0.6875</v>
      </c>
      <c r="J3" s="86" t="str">
        <f>IF(OR(K3="-",L3="-"),"Vắng mặt",IF(AND(TIMEVALUE(K3)&gt;H3+TIME(0,5,0),TIMEVALUE(L3)&lt;I3),"Đi muộn, về sớm",IF(TIMEVALUE(K3)&gt;H3+TIME(0,5,0),"Đi muộn",IF(TIMEVALUE(L3)&lt;I3,"Về sớm","Bình thường"))))</f>
        <v>Vắng mặt</v>
      </c>
      <c r="K3" s="45" t="s">
        <v>14</v>
      </c>
      <c r="L3" s="45" t="s">
        <v>15</v>
      </c>
      <c r="M3" s="78" t="s">
        <v>830</v>
      </c>
      <c r="N3" s="79">
        <f>IF(K3="-",0,IF(TIMEVALUE(K3)&lt;=H3,0,ROUNDDOWN((TIMEVALUE(K3)-H3)*24*60,0)))</f>
        <v>0</v>
      </c>
      <c r="O3" s="79">
        <f>IF(L3="-",0,IF(TIMEVALUE(L3)&lt;=I3,0,ROUNDDOWN((TIMEVALUE(L3)-I3)*24*60,0)))</f>
        <v>176</v>
      </c>
      <c r="P3" s="79">
        <f>IF(N3&gt;60,"trừ nửa ngày lương",IF(AND(N3&gt;=6,N3&lt;=15),30,IF(AND(N3&gt;15,N3&lt;=60),50,0)))</f>
        <v>0</v>
      </c>
      <c r="Q3" s="80" t="s">
        <v>880</v>
      </c>
    </row>
    <row r="4" spans="1:17" x14ac:dyDescent="0.25">
      <c r="A4" t="str">
        <f t="shared" ref="A4:A52" si="0">B4&amp;F4</f>
        <v>145811</v>
      </c>
      <c r="B4" s="2" t="s">
        <v>10</v>
      </c>
      <c r="C4" s="2" t="s">
        <v>11</v>
      </c>
      <c r="D4" s="2" t="s">
        <v>867</v>
      </c>
      <c r="E4" s="2" t="s">
        <v>16</v>
      </c>
      <c r="F4" s="40">
        <v>45811</v>
      </c>
      <c r="G4" s="2" t="s">
        <v>13</v>
      </c>
      <c r="H4" s="87">
        <v>0.3125</v>
      </c>
      <c r="I4" s="87">
        <v>0.6875</v>
      </c>
      <c r="J4" s="88" t="str">
        <f t="shared" ref="J4:J67" si="1">IF(OR(K4="-",L4="-"),"Vắng mặt",IF(AND(TIMEVALUE(K4)&gt;H4+TIME(0,5,0),TIMEVALUE(L4)&lt;I4),"Đi muộn, về sớm",IF(TIMEVALUE(K4)&gt;H4+TIME(0,5,0),"Đi muộn",IF(TIMEVALUE(L4)&lt;I4,"Về sớm","Bình thường"))))</f>
        <v>Bình thường</v>
      </c>
      <c r="K4" s="2" t="s">
        <v>17</v>
      </c>
      <c r="L4" s="2" t="s">
        <v>18</v>
      </c>
      <c r="M4" s="35" t="s">
        <v>830</v>
      </c>
      <c r="N4" s="37">
        <f t="shared" ref="N4:N67" si="2">IF(K4="-",0,IF(TIMEVALUE(K4)&lt;=H4,0,ROUNDDOWN((TIMEVALUE(K4)-H4)*24*60,0)))</f>
        <v>0</v>
      </c>
      <c r="O4" s="37">
        <f t="shared" ref="O4:O67" si="3">IF(L4="-",0,IF(TIMEVALUE(L4)&lt;=I4,0,ROUNDDOWN((TIMEVALUE(L4)-I4)*24*60,0)))</f>
        <v>77</v>
      </c>
      <c r="P4" s="91">
        <f t="shared" ref="P4:P67" si="4">IF(N4&gt;60,"trừ nửa ngày lương",IF(AND(N4&gt;=6,N4&lt;=15),30,IF(AND(N4&gt;15,N4&lt;=60),50,0)))</f>
        <v>0</v>
      </c>
    </row>
    <row r="5" spans="1:17" x14ac:dyDescent="0.25">
      <c r="A5" t="str">
        <f t="shared" si="0"/>
        <v>145812</v>
      </c>
      <c r="B5" s="2" t="s">
        <v>10</v>
      </c>
      <c r="C5" s="2" t="s">
        <v>11</v>
      </c>
      <c r="D5" s="2" t="s">
        <v>867</v>
      </c>
      <c r="E5" s="2" t="s">
        <v>19</v>
      </c>
      <c r="F5" s="40">
        <v>45812</v>
      </c>
      <c r="G5" s="2" t="s">
        <v>13</v>
      </c>
      <c r="H5" s="87">
        <v>0.3125</v>
      </c>
      <c r="I5" s="87">
        <v>0.6875</v>
      </c>
      <c r="J5" s="88" t="str">
        <f t="shared" si="1"/>
        <v>Bình thường</v>
      </c>
      <c r="K5" s="2" t="s">
        <v>20</v>
      </c>
      <c r="L5" s="2" t="s">
        <v>21</v>
      </c>
      <c r="M5" s="35" t="s">
        <v>830</v>
      </c>
      <c r="N5" s="37">
        <f t="shared" si="2"/>
        <v>0</v>
      </c>
      <c r="O5" s="37">
        <f t="shared" si="3"/>
        <v>131</v>
      </c>
      <c r="P5" s="91">
        <f t="shared" si="4"/>
        <v>0</v>
      </c>
    </row>
    <row r="6" spans="1:17" x14ac:dyDescent="0.25">
      <c r="A6" t="str">
        <f t="shared" si="0"/>
        <v>145813</v>
      </c>
      <c r="B6" s="2" t="s">
        <v>10</v>
      </c>
      <c r="C6" s="2" t="s">
        <v>11</v>
      </c>
      <c r="D6" s="2" t="s">
        <v>867</v>
      </c>
      <c r="E6" s="2" t="s">
        <v>22</v>
      </c>
      <c r="F6" s="40">
        <v>45813</v>
      </c>
      <c r="G6" s="2" t="s">
        <v>13</v>
      </c>
      <c r="H6" s="87">
        <v>0.3125</v>
      </c>
      <c r="I6" s="87">
        <v>0.6875</v>
      </c>
      <c r="J6" s="88" t="str">
        <f t="shared" si="1"/>
        <v>Bình thường</v>
      </c>
      <c r="K6" s="2" t="s">
        <v>23</v>
      </c>
      <c r="L6" s="2" t="s">
        <v>24</v>
      </c>
      <c r="M6" s="35" t="s">
        <v>830</v>
      </c>
      <c r="N6" s="37">
        <f t="shared" si="2"/>
        <v>0</v>
      </c>
      <c r="O6" s="37">
        <f t="shared" si="3"/>
        <v>75</v>
      </c>
      <c r="P6" s="91">
        <f t="shared" si="4"/>
        <v>0</v>
      </c>
    </row>
    <row r="7" spans="1:17" x14ac:dyDescent="0.25">
      <c r="A7" t="str">
        <f t="shared" si="0"/>
        <v>145814</v>
      </c>
      <c r="B7" s="2" t="s">
        <v>10</v>
      </c>
      <c r="C7" s="2" t="s">
        <v>11</v>
      </c>
      <c r="D7" s="2" t="s">
        <v>867</v>
      </c>
      <c r="E7" s="2" t="s">
        <v>25</v>
      </c>
      <c r="F7" s="40">
        <v>45814</v>
      </c>
      <c r="G7" s="2" t="s">
        <v>13</v>
      </c>
      <c r="H7" s="87">
        <v>0.3125</v>
      </c>
      <c r="I7" s="87">
        <v>0.6875</v>
      </c>
      <c r="J7" s="88" t="str">
        <f t="shared" si="1"/>
        <v>Đi muộn</v>
      </c>
      <c r="K7" s="2" t="s">
        <v>26</v>
      </c>
      <c r="L7" s="2" t="s">
        <v>27</v>
      </c>
      <c r="M7" s="35" t="s">
        <v>830</v>
      </c>
      <c r="N7" s="37">
        <f t="shared" si="2"/>
        <v>7</v>
      </c>
      <c r="O7" s="37">
        <f t="shared" si="3"/>
        <v>137</v>
      </c>
      <c r="P7" s="91">
        <f t="shared" si="4"/>
        <v>30</v>
      </c>
    </row>
    <row r="8" spans="1:17" x14ac:dyDescent="0.25">
      <c r="A8" t="str">
        <f t="shared" si="0"/>
        <v>145815</v>
      </c>
      <c r="B8" s="2" t="s">
        <v>10</v>
      </c>
      <c r="C8" s="2" t="s">
        <v>11</v>
      </c>
      <c r="D8" s="2" t="s">
        <v>867</v>
      </c>
      <c r="E8" s="2" t="s">
        <v>28</v>
      </c>
      <c r="F8" s="40">
        <v>45815</v>
      </c>
      <c r="G8" s="2" t="s">
        <v>13</v>
      </c>
      <c r="H8" s="87">
        <v>0.3125</v>
      </c>
      <c r="I8" s="87">
        <v>0.6875</v>
      </c>
      <c r="J8" s="88" t="str">
        <f t="shared" si="1"/>
        <v>Bình thường</v>
      </c>
      <c r="K8" s="2" t="s">
        <v>29</v>
      </c>
      <c r="L8" s="2" t="s">
        <v>30</v>
      </c>
      <c r="M8" s="35" t="s">
        <v>830</v>
      </c>
      <c r="N8" s="37">
        <f t="shared" si="2"/>
        <v>3</v>
      </c>
      <c r="O8" s="37">
        <f t="shared" si="3"/>
        <v>81</v>
      </c>
      <c r="P8" s="91">
        <f t="shared" si="4"/>
        <v>0</v>
      </c>
    </row>
    <row r="9" spans="1:17" x14ac:dyDescent="0.25">
      <c r="A9" t="str">
        <f t="shared" si="0"/>
        <v>145817</v>
      </c>
      <c r="B9" s="2" t="s">
        <v>10</v>
      </c>
      <c r="C9" s="2" t="s">
        <v>11</v>
      </c>
      <c r="D9" s="2" t="s">
        <v>867</v>
      </c>
      <c r="E9" s="2" t="s">
        <v>31</v>
      </c>
      <c r="F9" s="40">
        <v>45817</v>
      </c>
      <c r="G9" s="2" t="s">
        <v>13</v>
      </c>
      <c r="H9" s="87">
        <v>0.3125</v>
      </c>
      <c r="I9" s="87">
        <v>0.6875</v>
      </c>
      <c r="J9" s="88" t="str">
        <f t="shared" si="1"/>
        <v>Bình thường</v>
      </c>
      <c r="K9" s="2" t="s">
        <v>32</v>
      </c>
      <c r="L9" s="2" t="s">
        <v>33</v>
      </c>
      <c r="M9" s="35" t="s">
        <v>830</v>
      </c>
      <c r="N9" s="37">
        <f t="shared" si="2"/>
        <v>0</v>
      </c>
      <c r="O9" s="37">
        <f t="shared" si="3"/>
        <v>158</v>
      </c>
      <c r="P9" s="91">
        <f t="shared" si="4"/>
        <v>0</v>
      </c>
    </row>
    <row r="10" spans="1:17" x14ac:dyDescent="0.25">
      <c r="A10" t="str">
        <f t="shared" si="0"/>
        <v>145818</v>
      </c>
      <c r="B10" s="2" t="s">
        <v>10</v>
      </c>
      <c r="C10" s="2" t="s">
        <v>11</v>
      </c>
      <c r="D10" s="2" t="s">
        <v>867</v>
      </c>
      <c r="E10" s="2" t="s">
        <v>34</v>
      </c>
      <c r="F10" s="40">
        <v>45818</v>
      </c>
      <c r="G10" s="2" t="s">
        <v>13</v>
      </c>
      <c r="H10" s="87">
        <v>0.3125</v>
      </c>
      <c r="I10" s="87">
        <v>0.6875</v>
      </c>
      <c r="J10" s="88" t="str">
        <f t="shared" si="1"/>
        <v>Bình thường</v>
      </c>
      <c r="K10" s="2" t="s">
        <v>35</v>
      </c>
      <c r="L10" s="2" t="s">
        <v>36</v>
      </c>
      <c r="M10" s="35" t="s">
        <v>830</v>
      </c>
      <c r="N10" s="37">
        <f t="shared" si="2"/>
        <v>0</v>
      </c>
      <c r="O10" s="37">
        <f t="shared" si="3"/>
        <v>135</v>
      </c>
      <c r="P10" s="91">
        <f t="shared" si="4"/>
        <v>0</v>
      </c>
    </row>
    <row r="11" spans="1:17" x14ac:dyDescent="0.25">
      <c r="A11" t="str">
        <f t="shared" si="0"/>
        <v>145819</v>
      </c>
      <c r="B11" s="2" t="s">
        <v>10</v>
      </c>
      <c r="C11" s="2" t="s">
        <v>11</v>
      </c>
      <c r="D11" s="2" t="s">
        <v>867</v>
      </c>
      <c r="E11" s="2" t="s">
        <v>37</v>
      </c>
      <c r="F11" s="40">
        <v>45819</v>
      </c>
      <c r="G11" s="2" t="s">
        <v>13</v>
      </c>
      <c r="H11" s="87">
        <v>0.3125</v>
      </c>
      <c r="I11" s="87">
        <v>0.6875</v>
      </c>
      <c r="J11" s="88" t="str">
        <f t="shared" si="1"/>
        <v>Đi muộn</v>
      </c>
      <c r="K11" s="2" t="s">
        <v>38</v>
      </c>
      <c r="L11" s="2" t="s">
        <v>39</v>
      </c>
      <c r="M11" s="35" t="s">
        <v>830</v>
      </c>
      <c r="N11" s="37">
        <f t="shared" si="2"/>
        <v>24</v>
      </c>
      <c r="O11" s="37">
        <f t="shared" si="3"/>
        <v>145</v>
      </c>
      <c r="P11" s="91">
        <f t="shared" si="4"/>
        <v>50</v>
      </c>
    </row>
    <row r="12" spans="1:17" x14ac:dyDescent="0.25">
      <c r="A12" t="str">
        <f t="shared" si="0"/>
        <v>145820</v>
      </c>
      <c r="B12" s="2" t="s">
        <v>10</v>
      </c>
      <c r="C12" s="2" t="s">
        <v>11</v>
      </c>
      <c r="D12" s="2" t="s">
        <v>867</v>
      </c>
      <c r="E12" s="2" t="s">
        <v>40</v>
      </c>
      <c r="F12" s="40">
        <v>45820</v>
      </c>
      <c r="G12" s="2" t="s">
        <v>13</v>
      </c>
      <c r="H12" s="87">
        <v>0.3125</v>
      </c>
      <c r="I12" s="87">
        <v>0.6875</v>
      </c>
      <c r="J12" s="88" t="str">
        <f t="shared" si="1"/>
        <v>Đi muộn</v>
      </c>
      <c r="K12" s="2" t="s">
        <v>41</v>
      </c>
      <c r="L12" s="2" t="s">
        <v>39</v>
      </c>
      <c r="M12" s="35" t="s">
        <v>830</v>
      </c>
      <c r="N12" s="37">
        <f t="shared" si="2"/>
        <v>18</v>
      </c>
      <c r="O12" s="37">
        <f t="shared" si="3"/>
        <v>145</v>
      </c>
      <c r="P12" s="91">
        <f t="shared" si="4"/>
        <v>50</v>
      </c>
    </row>
    <row r="13" spans="1:17" s="44" customFormat="1" x14ac:dyDescent="0.25">
      <c r="A13" s="44" t="str">
        <f t="shared" si="0"/>
        <v>145821</v>
      </c>
      <c r="B13" s="45" t="s">
        <v>10</v>
      </c>
      <c r="C13" s="45" t="s">
        <v>11</v>
      </c>
      <c r="D13" s="45" t="s">
        <v>867</v>
      </c>
      <c r="E13" s="2" t="s">
        <v>42</v>
      </c>
      <c r="F13" s="51">
        <v>45821</v>
      </c>
      <c r="G13" s="45" t="s">
        <v>13</v>
      </c>
      <c r="H13" s="85">
        <v>0.3125</v>
      </c>
      <c r="I13" s="85">
        <v>0.6875</v>
      </c>
      <c r="J13" s="86" t="str">
        <f t="shared" si="1"/>
        <v>Vắng mặt</v>
      </c>
      <c r="K13" s="45" t="s">
        <v>14</v>
      </c>
      <c r="L13" s="45" t="s">
        <v>14</v>
      </c>
      <c r="M13" s="78" t="s">
        <v>830</v>
      </c>
      <c r="N13" s="79">
        <f t="shared" si="2"/>
        <v>0</v>
      </c>
      <c r="O13" s="79">
        <f t="shared" si="3"/>
        <v>0</v>
      </c>
      <c r="P13" s="79">
        <f t="shared" si="4"/>
        <v>0</v>
      </c>
      <c r="Q13" s="80" t="s">
        <v>880</v>
      </c>
    </row>
    <row r="14" spans="1:17" s="44" customFormat="1" x14ac:dyDescent="0.25">
      <c r="A14" s="44" t="str">
        <f t="shared" si="0"/>
        <v>145822</v>
      </c>
      <c r="B14" s="45" t="s">
        <v>10</v>
      </c>
      <c r="C14" s="45" t="s">
        <v>11</v>
      </c>
      <c r="D14" s="45" t="s">
        <v>867</v>
      </c>
      <c r="E14" s="2" t="s">
        <v>43</v>
      </c>
      <c r="F14" s="51">
        <v>45822</v>
      </c>
      <c r="G14" s="45" t="s">
        <v>13</v>
      </c>
      <c r="H14" s="85">
        <v>0.3125</v>
      </c>
      <c r="I14" s="85">
        <v>0.6875</v>
      </c>
      <c r="J14" s="86" t="str">
        <f t="shared" si="1"/>
        <v>Vắng mặt</v>
      </c>
      <c r="K14" s="45" t="s">
        <v>14</v>
      </c>
      <c r="L14" s="45" t="s">
        <v>14</v>
      </c>
      <c r="M14" s="78" t="s">
        <v>830</v>
      </c>
      <c r="N14" s="79">
        <f t="shared" si="2"/>
        <v>0</v>
      </c>
      <c r="O14" s="79">
        <f t="shared" si="3"/>
        <v>0</v>
      </c>
      <c r="P14" s="79">
        <f t="shared" si="4"/>
        <v>0</v>
      </c>
      <c r="Q14" s="80" t="s">
        <v>880</v>
      </c>
    </row>
    <row r="15" spans="1:17" x14ac:dyDescent="0.25">
      <c r="A15" t="str">
        <f t="shared" si="0"/>
        <v>145824</v>
      </c>
      <c r="B15" s="2" t="s">
        <v>10</v>
      </c>
      <c r="C15" s="2" t="s">
        <v>11</v>
      </c>
      <c r="D15" s="2" t="s">
        <v>867</v>
      </c>
      <c r="E15" s="2" t="s">
        <v>44</v>
      </c>
      <c r="F15" s="40">
        <v>45824</v>
      </c>
      <c r="G15" s="2" t="s">
        <v>13</v>
      </c>
      <c r="H15" s="87">
        <v>0.3125</v>
      </c>
      <c r="I15" s="87">
        <v>0.6875</v>
      </c>
      <c r="J15" s="88" t="str">
        <f t="shared" si="1"/>
        <v>Bình thường</v>
      </c>
      <c r="K15" s="2" t="s">
        <v>45</v>
      </c>
      <c r="L15" s="2" t="s">
        <v>46</v>
      </c>
      <c r="M15" s="35" t="s">
        <v>830</v>
      </c>
      <c r="N15" s="37">
        <f t="shared" si="2"/>
        <v>0</v>
      </c>
      <c r="O15" s="37">
        <f t="shared" si="3"/>
        <v>146</v>
      </c>
      <c r="P15" s="91">
        <f t="shared" si="4"/>
        <v>0</v>
      </c>
    </row>
    <row r="16" spans="1:17" x14ac:dyDescent="0.25">
      <c r="A16" t="str">
        <f t="shared" si="0"/>
        <v>145825</v>
      </c>
      <c r="B16" s="2" t="s">
        <v>10</v>
      </c>
      <c r="C16" s="2" t="s">
        <v>11</v>
      </c>
      <c r="D16" s="2" t="s">
        <v>867</v>
      </c>
      <c r="E16" s="2" t="s">
        <v>47</v>
      </c>
      <c r="F16" s="40">
        <v>45825</v>
      </c>
      <c r="G16" s="2" t="s">
        <v>13</v>
      </c>
      <c r="H16" s="87">
        <v>0.3125</v>
      </c>
      <c r="I16" s="87">
        <v>0.6875</v>
      </c>
      <c r="J16" s="88" t="str">
        <f t="shared" si="1"/>
        <v>Bình thường</v>
      </c>
      <c r="K16" s="2" t="s">
        <v>48</v>
      </c>
      <c r="L16" s="2" t="s">
        <v>49</v>
      </c>
      <c r="M16" s="35" t="s">
        <v>830</v>
      </c>
      <c r="N16" s="37">
        <f t="shared" si="2"/>
        <v>0</v>
      </c>
      <c r="O16" s="37">
        <f t="shared" si="3"/>
        <v>123</v>
      </c>
      <c r="P16" s="91">
        <f t="shared" si="4"/>
        <v>0</v>
      </c>
    </row>
    <row r="17" spans="1:17" x14ac:dyDescent="0.25">
      <c r="A17" t="str">
        <f t="shared" si="0"/>
        <v>145826</v>
      </c>
      <c r="B17" s="2" t="s">
        <v>10</v>
      </c>
      <c r="C17" s="2" t="s">
        <v>11</v>
      </c>
      <c r="D17" s="2" t="s">
        <v>867</v>
      </c>
      <c r="E17" s="2" t="s">
        <v>50</v>
      </c>
      <c r="F17" s="40">
        <v>45826</v>
      </c>
      <c r="G17" s="2" t="s">
        <v>13</v>
      </c>
      <c r="H17" s="87">
        <v>0.3125</v>
      </c>
      <c r="I17" s="87">
        <v>0.6875</v>
      </c>
      <c r="J17" s="88" t="str">
        <f t="shared" si="1"/>
        <v>Bình thường</v>
      </c>
      <c r="K17" s="2" t="s">
        <v>51</v>
      </c>
      <c r="L17" s="2" t="s">
        <v>52</v>
      </c>
      <c r="M17" s="35" t="s">
        <v>830</v>
      </c>
      <c r="N17" s="37">
        <f t="shared" si="2"/>
        <v>0</v>
      </c>
      <c r="O17" s="37">
        <f t="shared" si="3"/>
        <v>85</v>
      </c>
      <c r="P17" s="91">
        <f t="shared" si="4"/>
        <v>0</v>
      </c>
    </row>
    <row r="18" spans="1:17" x14ac:dyDescent="0.25">
      <c r="A18" t="str">
        <f t="shared" si="0"/>
        <v>145827</v>
      </c>
      <c r="B18" s="2" t="s">
        <v>10</v>
      </c>
      <c r="C18" s="2" t="s">
        <v>11</v>
      </c>
      <c r="D18" s="2" t="s">
        <v>867</v>
      </c>
      <c r="E18" s="2" t="s">
        <v>53</v>
      </c>
      <c r="F18" s="40">
        <v>45827</v>
      </c>
      <c r="G18" s="2" t="s">
        <v>13</v>
      </c>
      <c r="H18" s="87">
        <v>0.3125</v>
      </c>
      <c r="I18" s="87">
        <v>0.6875</v>
      </c>
      <c r="J18" s="88" t="str">
        <f t="shared" si="1"/>
        <v>Bình thường</v>
      </c>
      <c r="K18" s="2" t="s">
        <v>54</v>
      </c>
      <c r="L18" s="2" t="s">
        <v>55</v>
      </c>
      <c r="M18" s="35" t="s">
        <v>830</v>
      </c>
      <c r="N18" s="37">
        <f t="shared" si="2"/>
        <v>0</v>
      </c>
      <c r="O18" s="37">
        <f t="shared" si="3"/>
        <v>146</v>
      </c>
      <c r="P18" s="91">
        <f t="shared" si="4"/>
        <v>0</v>
      </c>
    </row>
    <row r="19" spans="1:17" s="44" customFormat="1" x14ac:dyDescent="0.25">
      <c r="A19" s="44" t="str">
        <f t="shared" si="0"/>
        <v>145828</v>
      </c>
      <c r="B19" s="45" t="s">
        <v>10</v>
      </c>
      <c r="C19" s="45" t="s">
        <v>11</v>
      </c>
      <c r="D19" s="45" t="s">
        <v>867</v>
      </c>
      <c r="E19" s="2" t="s">
        <v>56</v>
      </c>
      <c r="F19" s="51">
        <v>45828</v>
      </c>
      <c r="G19" s="45" t="s">
        <v>13</v>
      </c>
      <c r="H19" s="85">
        <v>0.3125</v>
      </c>
      <c r="I19" s="85">
        <v>0.6875</v>
      </c>
      <c r="J19" s="86" t="str">
        <f t="shared" si="1"/>
        <v>Vắng mặt</v>
      </c>
      <c r="K19" s="45" t="s">
        <v>57</v>
      </c>
      <c r="L19" s="45" t="s">
        <v>14</v>
      </c>
      <c r="M19" s="78" t="s">
        <v>830</v>
      </c>
      <c r="N19" s="79">
        <f t="shared" si="2"/>
        <v>0</v>
      </c>
      <c r="O19" s="79">
        <f t="shared" si="3"/>
        <v>0</v>
      </c>
      <c r="P19" s="79">
        <f t="shared" si="4"/>
        <v>0</v>
      </c>
      <c r="Q19" s="80" t="s">
        <v>880</v>
      </c>
    </row>
    <row r="20" spans="1:17" x14ac:dyDescent="0.25">
      <c r="A20" t="str">
        <f t="shared" si="0"/>
        <v>145829</v>
      </c>
      <c r="B20" s="2" t="s">
        <v>10</v>
      </c>
      <c r="C20" s="2" t="s">
        <v>11</v>
      </c>
      <c r="D20" s="2" t="s">
        <v>867</v>
      </c>
      <c r="E20" s="2" t="s">
        <v>58</v>
      </c>
      <c r="F20" s="40">
        <v>45829</v>
      </c>
      <c r="G20" s="2" t="s">
        <v>13</v>
      </c>
      <c r="H20" s="87">
        <v>0.3125</v>
      </c>
      <c r="I20" s="87">
        <v>0.6875</v>
      </c>
      <c r="J20" s="88" t="str">
        <f t="shared" si="1"/>
        <v>Bình thường</v>
      </c>
      <c r="K20" s="2" t="s">
        <v>59</v>
      </c>
      <c r="L20" s="2" t="s">
        <v>60</v>
      </c>
      <c r="M20" s="35" t="s">
        <v>830</v>
      </c>
      <c r="N20" s="37">
        <f t="shared" si="2"/>
        <v>0</v>
      </c>
      <c r="O20" s="37">
        <f t="shared" si="3"/>
        <v>54</v>
      </c>
      <c r="P20" s="91">
        <f t="shared" si="4"/>
        <v>0</v>
      </c>
    </row>
    <row r="21" spans="1:17" x14ac:dyDescent="0.25">
      <c r="A21" t="str">
        <f t="shared" si="0"/>
        <v>145831</v>
      </c>
      <c r="B21" s="2" t="s">
        <v>10</v>
      </c>
      <c r="C21" s="2" t="s">
        <v>11</v>
      </c>
      <c r="D21" s="2" t="s">
        <v>867</v>
      </c>
      <c r="E21" s="2" t="s">
        <v>61</v>
      </c>
      <c r="F21" s="40">
        <v>45831</v>
      </c>
      <c r="G21" s="2" t="s">
        <v>13</v>
      </c>
      <c r="H21" s="87">
        <v>0.3125</v>
      </c>
      <c r="I21" s="87">
        <v>0.6875</v>
      </c>
      <c r="J21" s="88" t="str">
        <f t="shared" si="1"/>
        <v>Bình thường</v>
      </c>
      <c r="K21" s="2" t="s">
        <v>62</v>
      </c>
      <c r="L21" s="2" t="s">
        <v>63</v>
      </c>
      <c r="M21" s="35" t="s">
        <v>830</v>
      </c>
      <c r="N21" s="37">
        <f t="shared" si="2"/>
        <v>0</v>
      </c>
      <c r="O21" s="37">
        <f t="shared" si="3"/>
        <v>143</v>
      </c>
      <c r="P21" s="91">
        <f t="shared" si="4"/>
        <v>0</v>
      </c>
    </row>
    <row r="22" spans="1:17" x14ac:dyDescent="0.25">
      <c r="A22" t="str">
        <f t="shared" si="0"/>
        <v>145832</v>
      </c>
      <c r="B22" s="2" t="s">
        <v>10</v>
      </c>
      <c r="C22" s="2" t="s">
        <v>11</v>
      </c>
      <c r="D22" s="2" t="s">
        <v>867</v>
      </c>
      <c r="E22" s="2" t="s">
        <v>64</v>
      </c>
      <c r="F22" s="40">
        <v>45832</v>
      </c>
      <c r="G22" s="2" t="s">
        <v>13</v>
      </c>
      <c r="H22" s="87">
        <v>0.3125</v>
      </c>
      <c r="I22" s="87">
        <v>0.6875</v>
      </c>
      <c r="J22" s="88" t="str">
        <f t="shared" si="1"/>
        <v>Bình thường</v>
      </c>
      <c r="K22" s="2" t="s">
        <v>65</v>
      </c>
      <c r="L22" s="2" t="s">
        <v>66</v>
      </c>
      <c r="M22" s="35" t="s">
        <v>830</v>
      </c>
      <c r="N22" s="37">
        <f t="shared" si="2"/>
        <v>0</v>
      </c>
      <c r="O22" s="37">
        <f t="shared" si="3"/>
        <v>139</v>
      </c>
      <c r="P22" s="91">
        <f t="shared" si="4"/>
        <v>0</v>
      </c>
    </row>
    <row r="23" spans="1:17" x14ac:dyDescent="0.25">
      <c r="A23" t="str">
        <f t="shared" si="0"/>
        <v>145833</v>
      </c>
      <c r="B23" s="2" t="s">
        <v>10</v>
      </c>
      <c r="C23" s="2" t="s">
        <v>11</v>
      </c>
      <c r="D23" s="2" t="s">
        <v>867</v>
      </c>
      <c r="E23" s="2" t="s">
        <v>67</v>
      </c>
      <c r="F23" s="40">
        <v>45833</v>
      </c>
      <c r="G23" s="2" t="s">
        <v>13</v>
      </c>
      <c r="H23" s="87">
        <v>0.3125</v>
      </c>
      <c r="I23" s="87">
        <v>0.6875</v>
      </c>
      <c r="J23" s="88" t="str">
        <f t="shared" si="1"/>
        <v>Bình thường</v>
      </c>
      <c r="K23" s="2" t="s">
        <v>68</v>
      </c>
      <c r="L23" s="2" t="s">
        <v>69</v>
      </c>
      <c r="M23" s="35" t="s">
        <v>830</v>
      </c>
      <c r="N23" s="37">
        <f t="shared" si="2"/>
        <v>0</v>
      </c>
      <c r="O23" s="37">
        <f t="shared" si="3"/>
        <v>111</v>
      </c>
      <c r="P23" s="91">
        <f t="shared" si="4"/>
        <v>0</v>
      </c>
    </row>
    <row r="24" spans="1:17" x14ac:dyDescent="0.25">
      <c r="A24" t="str">
        <f t="shared" si="0"/>
        <v>145834</v>
      </c>
      <c r="B24" s="2" t="s">
        <v>10</v>
      </c>
      <c r="C24" s="2" t="s">
        <v>11</v>
      </c>
      <c r="D24" s="2" t="s">
        <v>867</v>
      </c>
      <c r="E24" s="2" t="s">
        <v>70</v>
      </c>
      <c r="F24" s="40">
        <v>45834</v>
      </c>
      <c r="G24" s="2" t="s">
        <v>13</v>
      </c>
      <c r="H24" s="87">
        <v>0.3125</v>
      </c>
      <c r="I24" s="87">
        <v>0.6875</v>
      </c>
      <c r="J24" s="88" t="str">
        <f t="shared" si="1"/>
        <v>Bình thường</v>
      </c>
      <c r="K24" s="2" t="s">
        <v>71</v>
      </c>
      <c r="L24" s="2" t="s">
        <v>72</v>
      </c>
      <c r="M24" s="35" t="s">
        <v>830</v>
      </c>
      <c r="N24" s="37">
        <f t="shared" si="2"/>
        <v>0</v>
      </c>
      <c r="O24" s="37">
        <f t="shared" si="3"/>
        <v>110</v>
      </c>
      <c r="P24" s="91">
        <f t="shared" si="4"/>
        <v>0</v>
      </c>
    </row>
    <row r="25" spans="1:17" x14ac:dyDescent="0.25">
      <c r="A25" t="str">
        <f t="shared" si="0"/>
        <v>145835</v>
      </c>
      <c r="B25" s="2" t="s">
        <v>10</v>
      </c>
      <c r="C25" s="2" t="s">
        <v>11</v>
      </c>
      <c r="D25" s="2" t="s">
        <v>867</v>
      </c>
      <c r="E25" s="2" t="s">
        <v>73</v>
      </c>
      <c r="F25" s="40">
        <v>45835</v>
      </c>
      <c r="G25" s="2" t="s">
        <v>13</v>
      </c>
      <c r="H25" s="87">
        <v>0.3125</v>
      </c>
      <c r="I25" s="87">
        <v>0.6875</v>
      </c>
      <c r="J25" s="88" t="str">
        <f t="shared" si="1"/>
        <v>Bình thường</v>
      </c>
      <c r="K25" s="2" t="s">
        <v>74</v>
      </c>
      <c r="L25" s="2" t="s">
        <v>75</v>
      </c>
      <c r="M25" s="35" t="s">
        <v>830</v>
      </c>
      <c r="N25" s="37">
        <f t="shared" si="2"/>
        <v>0</v>
      </c>
      <c r="O25" s="37">
        <f t="shared" si="3"/>
        <v>153</v>
      </c>
      <c r="P25" s="91">
        <f t="shared" si="4"/>
        <v>0</v>
      </c>
    </row>
    <row r="26" spans="1:17" x14ac:dyDescent="0.25">
      <c r="A26" t="str">
        <f t="shared" si="0"/>
        <v>145836</v>
      </c>
      <c r="B26" s="2" t="s">
        <v>10</v>
      </c>
      <c r="C26" s="2" t="s">
        <v>11</v>
      </c>
      <c r="D26" s="2" t="s">
        <v>867</v>
      </c>
      <c r="E26" s="2" t="s">
        <v>76</v>
      </c>
      <c r="F26" s="40">
        <v>45836</v>
      </c>
      <c r="G26" s="2" t="s">
        <v>13</v>
      </c>
      <c r="H26" s="87">
        <v>0.3125</v>
      </c>
      <c r="I26" s="87">
        <v>0.6875</v>
      </c>
      <c r="J26" s="88" t="str">
        <f t="shared" si="1"/>
        <v>Bình thường</v>
      </c>
      <c r="K26" s="2" t="s">
        <v>77</v>
      </c>
      <c r="L26" s="2" t="s">
        <v>78</v>
      </c>
      <c r="M26" s="35" t="s">
        <v>830</v>
      </c>
      <c r="N26" s="37">
        <f t="shared" si="2"/>
        <v>1</v>
      </c>
      <c r="O26" s="37">
        <f t="shared" si="3"/>
        <v>74</v>
      </c>
      <c r="P26" s="91">
        <f t="shared" si="4"/>
        <v>0</v>
      </c>
    </row>
    <row r="27" spans="1:17" x14ac:dyDescent="0.25">
      <c r="A27" t="str">
        <f t="shared" si="0"/>
        <v>145838</v>
      </c>
      <c r="B27" s="2" t="s">
        <v>10</v>
      </c>
      <c r="C27" s="2" t="s">
        <v>11</v>
      </c>
      <c r="D27" s="2" t="s">
        <v>867</v>
      </c>
      <c r="E27" s="2" t="s">
        <v>79</v>
      </c>
      <c r="F27" s="40">
        <v>45838</v>
      </c>
      <c r="G27" s="2" t="s">
        <v>13</v>
      </c>
      <c r="H27" s="87">
        <v>0.3125</v>
      </c>
      <c r="I27" s="87">
        <v>0.6875</v>
      </c>
      <c r="J27" s="88" t="str">
        <f t="shared" si="1"/>
        <v>Bình thường</v>
      </c>
      <c r="K27" s="2" t="s">
        <v>80</v>
      </c>
      <c r="L27" s="2" t="s">
        <v>81</v>
      </c>
      <c r="M27" s="35" t="s">
        <v>830</v>
      </c>
      <c r="N27" s="37">
        <f t="shared" si="2"/>
        <v>0</v>
      </c>
      <c r="O27" s="37">
        <f t="shared" si="3"/>
        <v>97</v>
      </c>
      <c r="P27" s="91">
        <f t="shared" si="4"/>
        <v>0</v>
      </c>
    </row>
    <row r="28" spans="1:17" s="44" customFormat="1" x14ac:dyDescent="0.25">
      <c r="A28" s="44" t="str">
        <f>B28&amp;F28</f>
        <v>245810</v>
      </c>
      <c r="B28" s="45" t="s">
        <v>82</v>
      </c>
      <c r="C28" s="45" t="s">
        <v>83</v>
      </c>
      <c r="D28" s="45" t="s">
        <v>867</v>
      </c>
      <c r="E28" s="2" t="s">
        <v>12</v>
      </c>
      <c r="F28" s="51">
        <v>45810</v>
      </c>
      <c r="G28" s="45" t="s">
        <v>13</v>
      </c>
      <c r="H28" s="85">
        <v>0.33333333333333331</v>
      </c>
      <c r="I28" s="85">
        <v>0.70833333333333337</v>
      </c>
      <c r="J28" s="86" t="str">
        <f t="shared" si="1"/>
        <v>Vắng mặt</v>
      </c>
      <c r="K28" s="45" t="s">
        <v>14</v>
      </c>
      <c r="L28" s="45" t="s">
        <v>14</v>
      </c>
      <c r="M28" s="78" t="s">
        <v>830</v>
      </c>
      <c r="N28" s="79">
        <f t="shared" si="2"/>
        <v>0</v>
      </c>
      <c r="O28" s="79">
        <f t="shared" si="3"/>
        <v>0</v>
      </c>
      <c r="P28" s="79">
        <f t="shared" si="4"/>
        <v>0</v>
      </c>
      <c r="Q28" s="80" t="s">
        <v>879</v>
      </c>
    </row>
    <row r="29" spans="1:17" s="44" customFormat="1" x14ac:dyDescent="0.25">
      <c r="A29" s="44" t="str">
        <f t="shared" si="0"/>
        <v>245811</v>
      </c>
      <c r="B29" s="45" t="s">
        <v>82</v>
      </c>
      <c r="C29" s="45" t="s">
        <v>83</v>
      </c>
      <c r="D29" s="45" t="s">
        <v>867</v>
      </c>
      <c r="E29" s="2" t="s">
        <v>16</v>
      </c>
      <c r="F29" s="51">
        <v>45811</v>
      </c>
      <c r="G29" s="45" t="s">
        <v>13</v>
      </c>
      <c r="H29" s="85">
        <v>0.33333333333333331</v>
      </c>
      <c r="I29" s="85">
        <v>0.70833333333333337</v>
      </c>
      <c r="J29" s="86" t="str">
        <f t="shared" si="1"/>
        <v>Vắng mặt</v>
      </c>
      <c r="K29" s="45" t="s">
        <v>14</v>
      </c>
      <c r="L29" s="45" t="s">
        <v>14</v>
      </c>
      <c r="M29" s="78" t="s">
        <v>830</v>
      </c>
      <c r="N29" s="79">
        <f t="shared" si="2"/>
        <v>0</v>
      </c>
      <c r="O29" s="79">
        <f t="shared" si="3"/>
        <v>0</v>
      </c>
      <c r="P29" s="79">
        <f t="shared" si="4"/>
        <v>0</v>
      </c>
      <c r="Q29" s="80" t="s">
        <v>879</v>
      </c>
    </row>
    <row r="30" spans="1:17" s="44" customFormat="1" x14ac:dyDescent="0.25">
      <c r="A30" s="44" t="str">
        <f t="shared" si="0"/>
        <v>245812</v>
      </c>
      <c r="B30" s="45" t="s">
        <v>82</v>
      </c>
      <c r="C30" s="45" t="s">
        <v>83</v>
      </c>
      <c r="D30" s="45" t="s">
        <v>867</v>
      </c>
      <c r="E30" s="2" t="s">
        <v>19</v>
      </c>
      <c r="F30" s="51">
        <v>45812</v>
      </c>
      <c r="G30" s="45" t="s">
        <v>13</v>
      </c>
      <c r="H30" s="85">
        <v>0.33333333333333331</v>
      </c>
      <c r="I30" s="85">
        <v>0.70833333333333337</v>
      </c>
      <c r="J30" s="86" t="str">
        <f t="shared" si="1"/>
        <v>Vắng mặt</v>
      </c>
      <c r="K30" s="45" t="s">
        <v>14</v>
      </c>
      <c r="L30" s="45" t="s">
        <v>14</v>
      </c>
      <c r="M30" s="78" t="s">
        <v>830</v>
      </c>
      <c r="N30" s="79">
        <f t="shared" si="2"/>
        <v>0</v>
      </c>
      <c r="O30" s="79">
        <f t="shared" si="3"/>
        <v>0</v>
      </c>
      <c r="P30" s="79">
        <f t="shared" si="4"/>
        <v>0</v>
      </c>
      <c r="Q30" s="80" t="s">
        <v>879</v>
      </c>
    </row>
    <row r="31" spans="1:17" s="44" customFormat="1" x14ac:dyDescent="0.25">
      <c r="A31" s="44" t="str">
        <f t="shared" si="0"/>
        <v>245813</v>
      </c>
      <c r="B31" s="45" t="s">
        <v>82</v>
      </c>
      <c r="C31" s="45" t="s">
        <v>83</v>
      </c>
      <c r="D31" s="45" t="s">
        <v>867</v>
      </c>
      <c r="E31" s="2" t="s">
        <v>22</v>
      </c>
      <c r="F31" s="51">
        <v>45813</v>
      </c>
      <c r="G31" s="45" t="s">
        <v>13</v>
      </c>
      <c r="H31" s="85">
        <v>0.33333333333333331</v>
      </c>
      <c r="I31" s="85">
        <v>0.70833333333333337</v>
      </c>
      <c r="J31" s="86" t="str">
        <f t="shared" si="1"/>
        <v>Vắng mặt</v>
      </c>
      <c r="K31" s="45" t="s">
        <v>14</v>
      </c>
      <c r="L31" s="45" t="s">
        <v>14</v>
      </c>
      <c r="M31" s="78" t="s">
        <v>830</v>
      </c>
      <c r="N31" s="79">
        <f t="shared" si="2"/>
        <v>0</v>
      </c>
      <c r="O31" s="79">
        <f t="shared" si="3"/>
        <v>0</v>
      </c>
      <c r="P31" s="79">
        <f t="shared" si="4"/>
        <v>0</v>
      </c>
      <c r="Q31" s="80" t="s">
        <v>879</v>
      </c>
    </row>
    <row r="32" spans="1:17" s="44" customFormat="1" x14ac:dyDescent="0.25">
      <c r="A32" s="44" t="str">
        <f t="shared" si="0"/>
        <v>245814</v>
      </c>
      <c r="B32" s="45" t="s">
        <v>82</v>
      </c>
      <c r="C32" s="45" t="s">
        <v>83</v>
      </c>
      <c r="D32" s="45" t="s">
        <v>867</v>
      </c>
      <c r="E32" s="2" t="s">
        <v>25</v>
      </c>
      <c r="F32" s="51">
        <v>45814</v>
      </c>
      <c r="G32" s="45" t="s">
        <v>13</v>
      </c>
      <c r="H32" s="85">
        <v>0.33333333333333331</v>
      </c>
      <c r="I32" s="85">
        <v>0.70833333333333337</v>
      </c>
      <c r="J32" s="86" t="str">
        <f t="shared" si="1"/>
        <v>Vắng mặt</v>
      </c>
      <c r="K32" s="45" t="s">
        <v>14</v>
      </c>
      <c r="L32" s="45" t="s">
        <v>14</v>
      </c>
      <c r="M32" s="78" t="s">
        <v>830</v>
      </c>
      <c r="N32" s="79">
        <f t="shared" si="2"/>
        <v>0</v>
      </c>
      <c r="O32" s="79">
        <f t="shared" si="3"/>
        <v>0</v>
      </c>
      <c r="P32" s="79">
        <f t="shared" si="4"/>
        <v>0</v>
      </c>
      <c r="Q32" s="80" t="s">
        <v>879</v>
      </c>
    </row>
    <row r="33" spans="1:17" s="44" customFormat="1" x14ac:dyDescent="0.25">
      <c r="A33" s="44" t="str">
        <f t="shared" si="0"/>
        <v>245815</v>
      </c>
      <c r="B33" s="45" t="s">
        <v>82</v>
      </c>
      <c r="C33" s="45" t="s">
        <v>83</v>
      </c>
      <c r="D33" s="45" t="s">
        <v>867</v>
      </c>
      <c r="E33" s="2" t="s">
        <v>28</v>
      </c>
      <c r="F33" s="51">
        <v>45815</v>
      </c>
      <c r="G33" s="45" t="s">
        <v>13</v>
      </c>
      <c r="H33" s="85">
        <v>0.33333333333333331</v>
      </c>
      <c r="I33" s="85">
        <v>0.70833333333333337</v>
      </c>
      <c r="J33" s="86" t="str">
        <f t="shared" si="1"/>
        <v>Vắng mặt</v>
      </c>
      <c r="K33" s="45" t="s">
        <v>14</v>
      </c>
      <c r="L33" s="45" t="s">
        <v>14</v>
      </c>
      <c r="M33" s="78" t="s">
        <v>830</v>
      </c>
      <c r="N33" s="79">
        <f t="shared" si="2"/>
        <v>0</v>
      </c>
      <c r="O33" s="79">
        <f t="shared" si="3"/>
        <v>0</v>
      </c>
      <c r="P33" s="79">
        <f t="shared" si="4"/>
        <v>0</v>
      </c>
      <c r="Q33" s="80" t="s">
        <v>879</v>
      </c>
    </row>
    <row r="34" spans="1:17" s="44" customFormat="1" x14ac:dyDescent="0.25">
      <c r="A34" s="44" t="str">
        <f t="shared" si="0"/>
        <v>245817</v>
      </c>
      <c r="B34" s="45" t="s">
        <v>82</v>
      </c>
      <c r="C34" s="45" t="s">
        <v>83</v>
      </c>
      <c r="D34" s="45" t="s">
        <v>867</v>
      </c>
      <c r="E34" s="2" t="s">
        <v>31</v>
      </c>
      <c r="F34" s="51">
        <v>45817</v>
      </c>
      <c r="G34" s="45" t="s">
        <v>13</v>
      </c>
      <c r="H34" s="85">
        <v>0.33333333333333331</v>
      </c>
      <c r="I34" s="85">
        <v>0.70833333333333337</v>
      </c>
      <c r="J34" s="86" t="str">
        <f t="shared" si="1"/>
        <v>Vắng mặt</v>
      </c>
      <c r="K34" s="45" t="s">
        <v>14</v>
      </c>
      <c r="L34" s="45" t="s">
        <v>14</v>
      </c>
      <c r="M34" s="78" t="s">
        <v>830</v>
      </c>
      <c r="N34" s="79">
        <f t="shared" si="2"/>
        <v>0</v>
      </c>
      <c r="O34" s="79">
        <f t="shared" si="3"/>
        <v>0</v>
      </c>
      <c r="P34" s="79">
        <f t="shared" si="4"/>
        <v>0</v>
      </c>
      <c r="Q34" s="80" t="s">
        <v>879</v>
      </c>
    </row>
    <row r="35" spans="1:17" x14ac:dyDescent="0.25">
      <c r="A35" t="str">
        <f t="shared" si="0"/>
        <v>245818</v>
      </c>
      <c r="B35" s="2" t="s">
        <v>82</v>
      </c>
      <c r="C35" s="2" t="s">
        <v>83</v>
      </c>
      <c r="D35" s="2" t="s">
        <v>867</v>
      </c>
      <c r="E35" s="2" t="s">
        <v>34</v>
      </c>
      <c r="F35" s="40">
        <v>45818</v>
      </c>
      <c r="G35" s="2" t="s">
        <v>13</v>
      </c>
      <c r="H35" s="87">
        <v>0.33333333333333331</v>
      </c>
      <c r="I35" s="87">
        <v>0.70833333333333337</v>
      </c>
      <c r="J35" s="88" t="str">
        <f t="shared" si="1"/>
        <v>Bình thường</v>
      </c>
      <c r="K35" s="2" t="s">
        <v>84</v>
      </c>
      <c r="L35" s="2" t="s">
        <v>85</v>
      </c>
      <c r="M35" s="35" t="s">
        <v>830</v>
      </c>
      <c r="N35" s="37">
        <f t="shared" si="2"/>
        <v>0</v>
      </c>
      <c r="O35" s="37">
        <f t="shared" si="3"/>
        <v>129</v>
      </c>
      <c r="P35" s="91">
        <f t="shared" si="4"/>
        <v>0</v>
      </c>
    </row>
    <row r="36" spans="1:17" x14ac:dyDescent="0.25">
      <c r="A36" t="str">
        <f t="shared" si="0"/>
        <v>245819</v>
      </c>
      <c r="B36" s="2" t="s">
        <v>82</v>
      </c>
      <c r="C36" s="2" t="s">
        <v>83</v>
      </c>
      <c r="D36" s="2" t="s">
        <v>867</v>
      </c>
      <c r="E36" s="2" t="s">
        <v>37</v>
      </c>
      <c r="F36" s="40">
        <v>45819</v>
      </c>
      <c r="G36" s="2" t="s">
        <v>13</v>
      </c>
      <c r="H36" s="87">
        <v>0.33333333333333331</v>
      </c>
      <c r="I36" s="87">
        <v>0.70833333333333337</v>
      </c>
      <c r="J36" s="88" t="str">
        <f t="shared" si="1"/>
        <v>Bình thường</v>
      </c>
      <c r="K36" s="2" t="s">
        <v>86</v>
      </c>
      <c r="L36" s="2" t="s">
        <v>87</v>
      </c>
      <c r="M36" s="35" t="s">
        <v>830</v>
      </c>
      <c r="N36" s="37">
        <f t="shared" si="2"/>
        <v>0</v>
      </c>
      <c r="O36" s="37">
        <f t="shared" si="3"/>
        <v>116</v>
      </c>
      <c r="P36" s="91">
        <f t="shared" si="4"/>
        <v>0</v>
      </c>
    </row>
    <row r="37" spans="1:17" x14ac:dyDescent="0.25">
      <c r="A37" t="str">
        <f t="shared" si="0"/>
        <v>245820</v>
      </c>
      <c r="B37" s="2" t="s">
        <v>82</v>
      </c>
      <c r="C37" s="2" t="s">
        <v>83</v>
      </c>
      <c r="D37" s="2" t="s">
        <v>867</v>
      </c>
      <c r="E37" s="2" t="s">
        <v>40</v>
      </c>
      <c r="F37" s="40">
        <v>45820</v>
      </c>
      <c r="G37" s="2" t="s">
        <v>13</v>
      </c>
      <c r="H37" s="87">
        <v>0.33333333333333331</v>
      </c>
      <c r="I37" s="87">
        <v>0.70833333333333337</v>
      </c>
      <c r="J37" s="88" t="str">
        <f t="shared" si="1"/>
        <v>Bình thường</v>
      </c>
      <c r="K37" s="2" t="s">
        <v>88</v>
      </c>
      <c r="L37" s="2" t="s">
        <v>89</v>
      </c>
      <c r="M37" s="35" t="s">
        <v>830</v>
      </c>
      <c r="N37" s="37">
        <f t="shared" si="2"/>
        <v>0</v>
      </c>
      <c r="O37" s="37">
        <f t="shared" si="3"/>
        <v>116</v>
      </c>
      <c r="P37" s="91">
        <f t="shared" si="4"/>
        <v>0</v>
      </c>
    </row>
    <row r="38" spans="1:17" x14ac:dyDescent="0.25">
      <c r="A38" t="str">
        <f t="shared" si="0"/>
        <v>245821</v>
      </c>
      <c r="B38" s="2" t="s">
        <v>82</v>
      </c>
      <c r="C38" s="2" t="s">
        <v>83</v>
      </c>
      <c r="D38" s="2" t="s">
        <v>867</v>
      </c>
      <c r="E38" s="2" t="s">
        <v>42</v>
      </c>
      <c r="F38" s="40">
        <v>45821</v>
      </c>
      <c r="G38" s="2" t="s">
        <v>13</v>
      </c>
      <c r="H38" s="87">
        <v>0.33333333333333331</v>
      </c>
      <c r="I38" s="87">
        <v>0.70833333333333337</v>
      </c>
      <c r="J38" s="88" t="str">
        <f t="shared" si="1"/>
        <v>Bình thường</v>
      </c>
      <c r="K38" s="2" t="s">
        <v>90</v>
      </c>
      <c r="L38" s="2" t="s">
        <v>91</v>
      </c>
      <c r="M38" s="35" t="s">
        <v>830</v>
      </c>
      <c r="N38" s="37">
        <f t="shared" si="2"/>
        <v>0</v>
      </c>
      <c r="O38" s="37">
        <f t="shared" si="3"/>
        <v>30</v>
      </c>
      <c r="P38" s="91">
        <f t="shared" si="4"/>
        <v>0</v>
      </c>
    </row>
    <row r="39" spans="1:17" s="44" customFormat="1" x14ac:dyDescent="0.25">
      <c r="A39" s="44" t="str">
        <f t="shared" si="0"/>
        <v>245822</v>
      </c>
      <c r="B39" s="45" t="s">
        <v>82</v>
      </c>
      <c r="C39" s="45" t="s">
        <v>83</v>
      </c>
      <c r="D39" s="45" t="s">
        <v>867</v>
      </c>
      <c r="E39" s="2" t="s">
        <v>43</v>
      </c>
      <c r="F39" s="51">
        <v>45822</v>
      </c>
      <c r="G39" s="45" t="s">
        <v>13</v>
      </c>
      <c r="H39" s="85">
        <v>0.33333333333333331</v>
      </c>
      <c r="I39" s="85">
        <v>0.70833333333333337</v>
      </c>
      <c r="J39" s="86" t="str">
        <f t="shared" si="1"/>
        <v>Vắng mặt</v>
      </c>
      <c r="K39" s="45" t="s">
        <v>92</v>
      </c>
      <c r="L39" s="45" t="s">
        <v>14</v>
      </c>
      <c r="M39" s="81" t="s">
        <v>827</v>
      </c>
      <c r="N39" s="79">
        <f t="shared" si="2"/>
        <v>0</v>
      </c>
      <c r="O39" s="79">
        <f t="shared" si="3"/>
        <v>0</v>
      </c>
      <c r="P39" s="79">
        <f t="shared" si="4"/>
        <v>0</v>
      </c>
      <c r="Q39" s="80" t="s">
        <v>861</v>
      </c>
    </row>
    <row r="40" spans="1:17" x14ac:dyDescent="0.25">
      <c r="A40" t="str">
        <f t="shared" si="0"/>
        <v>245824</v>
      </c>
      <c r="B40" s="2" t="s">
        <v>82</v>
      </c>
      <c r="C40" s="2" t="s">
        <v>83</v>
      </c>
      <c r="D40" s="2" t="s">
        <v>867</v>
      </c>
      <c r="E40" s="2" t="s">
        <v>44</v>
      </c>
      <c r="F40" s="40">
        <v>45824</v>
      </c>
      <c r="G40" s="2" t="s">
        <v>13</v>
      </c>
      <c r="H40" s="87">
        <v>0.33333333333333331</v>
      </c>
      <c r="I40" s="87">
        <v>0.70833333333333337</v>
      </c>
      <c r="J40" s="88" t="str">
        <f t="shared" si="1"/>
        <v>Bình thường</v>
      </c>
      <c r="K40" s="2" t="s">
        <v>93</v>
      </c>
      <c r="L40" s="2" t="s">
        <v>94</v>
      </c>
      <c r="M40" s="35" t="s">
        <v>830</v>
      </c>
      <c r="N40" s="37">
        <f t="shared" si="2"/>
        <v>0</v>
      </c>
      <c r="O40" s="37">
        <f t="shared" si="3"/>
        <v>103</v>
      </c>
      <c r="P40" s="91">
        <f t="shared" si="4"/>
        <v>0</v>
      </c>
    </row>
    <row r="41" spans="1:17" x14ac:dyDescent="0.25">
      <c r="A41" t="str">
        <f t="shared" si="0"/>
        <v>245825</v>
      </c>
      <c r="B41" s="2" t="s">
        <v>82</v>
      </c>
      <c r="C41" s="2" t="s">
        <v>83</v>
      </c>
      <c r="D41" s="2" t="s">
        <v>867</v>
      </c>
      <c r="E41" s="2" t="s">
        <v>47</v>
      </c>
      <c r="F41" s="40">
        <v>45825</v>
      </c>
      <c r="G41" s="2" t="s">
        <v>13</v>
      </c>
      <c r="H41" s="87">
        <v>0.33333333333333331</v>
      </c>
      <c r="I41" s="87">
        <v>0.70833333333333337</v>
      </c>
      <c r="J41" s="88" t="str">
        <f t="shared" si="1"/>
        <v>Bình thường</v>
      </c>
      <c r="K41" s="2" t="s">
        <v>95</v>
      </c>
      <c r="L41" s="2" t="s">
        <v>96</v>
      </c>
      <c r="M41" s="35" t="s">
        <v>830</v>
      </c>
      <c r="N41" s="37">
        <f t="shared" si="2"/>
        <v>0</v>
      </c>
      <c r="O41" s="37">
        <f t="shared" si="3"/>
        <v>112</v>
      </c>
      <c r="P41" s="91">
        <f t="shared" si="4"/>
        <v>0</v>
      </c>
    </row>
    <row r="42" spans="1:17" x14ac:dyDescent="0.25">
      <c r="A42" t="str">
        <f t="shared" si="0"/>
        <v>245826</v>
      </c>
      <c r="B42" s="2" t="s">
        <v>82</v>
      </c>
      <c r="C42" s="2" t="s">
        <v>83</v>
      </c>
      <c r="D42" s="2" t="s">
        <v>867</v>
      </c>
      <c r="E42" s="2" t="s">
        <v>50</v>
      </c>
      <c r="F42" s="40">
        <v>45826</v>
      </c>
      <c r="G42" s="2" t="s">
        <v>13</v>
      </c>
      <c r="H42" s="87">
        <v>0.33333333333333331</v>
      </c>
      <c r="I42" s="87">
        <v>0.70833333333333337</v>
      </c>
      <c r="J42" s="88" t="str">
        <f t="shared" si="1"/>
        <v>Bình thường</v>
      </c>
      <c r="K42" s="2" t="s">
        <v>97</v>
      </c>
      <c r="L42" s="2" t="s">
        <v>98</v>
      </c>
      <c r="M42" s="35" t="s">
        <v>830</v>
      </c>
      <c r="N42" s="37">
        <f t="shared" si="2"/>
        <v>0</v>
      </c>
      <c r="O42" s="37">
        <f t="shared" si="3"/>
        <v>41</v>
      </c>
      <c r="P42" s="91">
        <f t="shared" si="4"/>
        <v>0</v>
      </c>
    </row>
    <row r="43" spans="1:17" x14ac:dyDescent="0.25">
      <c r="A43" t="str">
        <f t="shared" si="0"/>
        <v>245827</v>
      </c>
      <c r="B43" s="2" t="s">
        <v>82</v>
      </c>
      <c r="C43" s="2" t="s">
        <v>83</v>
      </c>
      <c r="D43" s="2" t="s">
        <v>867</v>
      </c>
      <c r="E43" s="2" t="s">
        <v>53</v>
      </c>
      <c r="F43" s="40">
        <v>45827</v>
      </c>
      <c r="G43" s="2" t="s">
        <v>13</v>
      </c>
      <c r="H43" s="87">
        <v>0.33333333333333331</v>
      </c>
      <c r="I43" s="87">
        <v>0.70833333333333337</v>
      </c>
      <c r="J43" s="88" t="str">
        <f t="shared" si="1"/>
        <v>Bình thường</v>
      </c>
      <c r="K43" s="2" t="s">
        <v>99</v>
      </c>
      <c r="L43" s="2" t="s">
        <v>100</v>
      </c>
      <c r="M43" s="35" t="s">
        <v>830</v>
      </c>
      <c r="N43" s="37">
        <f t="shared" si="2"/>
        <v>0</v>
      </c>
      <c r="O43" s="37">
        <f t="shared" si="3"/>
        <v>44</v>
      </c>
      <c r="P43" s="91">
        <f t="shared" si="4"/>
        <v>0</v>
      </c>
    </row>
    <row r="44" spans="1:17" x14ac:dyDescent="0.25">
      <c r="A44" t="str">
        <f t="shared" si="0"/>
        <v>245828</v>
      </c>
      <c r="B44" s="2" t="s">
        <v>82</v>
      </c>
      <c r="C44" s="2" t="s">
        <v>83</v>
      </c>
      <c r="D44" s="2" t="s">
        <v>867</v>
      </c>
      <c r="E44" s="2" t="s">
        <v>56</v>
      </c>
      <c r="F44" s="40">
        <v>45828</v>
      </c>
      <c r="G44" s="2" t="s">
        <v>13</v>
      </c>
      <c r="H44" s="87">
        <v>0.33333333333333331</v>
      </c>
      <c r="I44" s="87">
        <v>0.70833333333333337</v>
      </c>
      <c r="J44" s="88" t="str">
        <f t="shared" si="1"/>
        <v>Bình thường</v>
      </c>
      <c r="K44" s="2" t="s">
        <v>101</v>
      </c>
      <c r="L44" s="2" t="s">
        <v>102</v>
      </c>
      <c r="M44" s="35" t="s">
        <v>830</v>
      </c>
      <c r="N44" s="37">
        <f t="shared" si="2"/>
        <v>0</v>
      </c>
      <c r="O44" s="37">
        <f t="shared" si="3"/>
        <v>47</v>
      </c>
      <c r="P44" s="91">
        <f t="shared" si="4"/>
        <v>0</v>
      </c>
    </row>
    <row r="45" spans="1:17" x14ac:dyDescent="0.25">
      <c r="A45" t="str">
        <f t="shared" si="0"/>
        <v>245829</v>
      </c>
      <c r="B45" s="2" t="s">
        <v>82</v>
      </c>
      <c r="C45" s="2" t="s">
        <v>83</v>
      </c>
      <c r="D45" s="2" t="s">
        <v>867</v>
      </c>
      <c r="E45" s="2" t="s">
        <v>58</v>
      </c>
      <c r="F45" s="40">
        <v>45829</v>
      </c>
      <c r="G45" s="2" t="s">
        <v>13</v>
      </c>
      <c r="H45" s="87">
        <v>0.33333333333333331</v>
      </c>
      <c r="I45" s="87">
        <v>0.70833333333333337</v>
      </c>
      <c r="J45" s="88" t="str">
        <f t="shared" si="1"/>
        <v>Bình thường</v>
      </c>
      <c r="K45" s="2" t="s">
        <v>103</v>
      </c>
      <c r="L45" s="2" t="s">
        <v>104</v>
      </c>
      <c r="M45" s="35" t="s">
        <v>830</v>
      </c>
      <c r="N45" s="37">
        <f t="shared" si="2"/>
        <v>0</v>
      </c>
      <c r="O45" s="37">
        <f t="shared" si="3"/>
        <v>113</v>
      </c>
      <c r="P45" s="91">
        <f t="shared" si="4"/>
        <v>0</v>
      </c>
    </row>
    <row r="46" spans="1:17" x14ac:dyDescent="0.25">
      <c r="A46" t="str">
        <f t="shared" si="0"/>
        <v>245831</v>
      </c>
      <c r="B46" s="2" t="s">
        <v>82</v>
      </c>
      <c r="C46" s="2" t="s">
        <v>83</v>
      </c>
      <c r="D46" s="2" t="s">
        <v>867</v>
      </c>
      <c r="E46" s="2" t="s">
        <v>61</v>
      </c>
      <c r="F46" s="40">
        <v>45831</v>
      </c>
      <c r="G46" s="2" t="s">
        <v>13</v>
      </c>
      <c r="H46" s="87">
        <v>0.33333333333333331</v>
      </c>
      <c r="I46" s="87">
        <v>0.70833333333333337</v>
      </c>
      <c r="J46" s="88" t="str">
        <f t="shared" si="1"/>
        <v>Bình thường</v>
      </c>
      <c r="K46" s="2" t="s">
        <v>105</v>
      </c>
      <c r="L46" s="2" t="s">
        <v>106</v>
      </c>
      <c r="M46" s="35" t="s">
        <v>830</v>
      </c>
      <c r="N46" s="37">
        <f t="shared" si="2"/>
        <v>0</v>
      </c>
      <c r="O46" s="37">
        <f t="shared" si="3"/>
        <v>109</v>
      </c>
      <c r="P46" s="91">
        <f t="shared" si="4"/>
        <v>0</v>
      </c>
    </row>
    <row r="47" spans="1:17" x14ac:dyDescent="0.25">
      <c r="A47" t="str">
        <f t="shared" si="0"/>
        <v>245832</v>
      </c>
      <c r="B47" s="2" t="s">
        <v>82</v>
      </c>
      <c r="C47" s="2" t="s">
        <v>83</v>
      </c>
      <c r="D47" s="2" t="s">
        <v>867</v>
      </c>
      <c r="E47" s="2" t="s">
        <v>64</v>
      </c>
      <c r="F47" s="40">
        <v>45832</v>
      </c>
      <c r="G47" s="2" t="s">
        <v>13</v>
      </c>
      <c r="H47" s="87">
        <v>0.33333333333333331</v>
      </c>
      <c r="I47" s="87">
        <v>0.70833333333333337</v>
      </c>
      <c r="J47" s="88" t="str">
        <f t="shared" si="1"/>
        <v>Bình thường</v>
      </c>
      <c r="K47" s="2" t="s">
        <v>107</v>
      </c>
      <c r="L47" s="2" t="s">
        <v>108</v>
      </c>
      <c r="M47" s="35" t="s">
        <v>830</v>
      </c>
      <c r="N47" s="37">
        <f t="shared" si="2"/>
        <v>0</v>
      </c>
      <c r="O47" s="37">
        <f t="shared" si="3"/>
        <v>53</v>
      </c>
      <c r="P47" s="91">
        <f t="shared" si="4"/>
        <v>0</v>
      </c>
    </row>
    <row r="48" spans="1:17" x14ac:dyDescent="0.25">
      <c r="A48" t="str">
        <f t="shared" si="0"/>
        <v>245833</v>
      </c>
      <c r="B48" s="2" t="s">
        <v>82</v>
      </c>
      <c r="C48" s="2" t="s">
        <v>83</v>
      </c>
      <c r="D48" s="2" t="s">
        <v>867</v>
      </c>
      <c r="E48" s="2" t="s">
        <v>67</v>
      </c>
      <c r="F48" s="40">
        <v>45833</v>
      </c>
      <c r="G48" s="2" t="s">
        <v>13</v>
      </c>
      <c r="H48" s="87">
        <v>0.33333333333333331</v>
      </c>
      <c r="I48" s="87">
        <v>0.70833333333333337</v>
      </c>
      <c r="J48" s="88" t="str">
        <f t="shared" si="1"/>
        <v>Bình thường</v>
      </c>
      <c r="K48" s="2" t="s">
        <v>109</v>
      </c>
      <c r="L48" s="2" t="s">
        <v>110</v>
      </c>
      <c r="M48" s="35" t="s">
        <v>830</v>
      </c>
      <c r="N48" s="37">
        <f t="shared" si="2"/>
        <v>0</v>
      </c>
      <c r="O48" s="37">
        <f t="shared" si="3"/>
        <v>18</v>
      </c>
      <c r="P48" s="91">
        <f t="shared" si="4"/>
        <v>0</v>
      </c>
    </row>
    <row r="49" spans="1:17" x14ac:dyDescent="0.25">
      <c r="A49" t="str">
        <f t="shared" si="0"/>
        <v>245834</v>
      </c>
      <c r="B49" s="2" t="s">
        <v>82</v>
      </c>
      <c r="C49" s="2" t="s">
        <v>83</v>
      </c>
      <c r="D49" s="2" t="s">
        <v>867</v>
      </c>
      <c r="E49" s="2" t="s">
        <v>70</v>
      </c>
      <c r="F49" s="40">
        <v>45834</v>
      </c>
      <c r="G49" s="2" t="s">
        <v>13</v>
      </c>
      <c r="H49" s="87">
        <v>0.33333333333333331</v>
      </c>
      <c r="I49" s="87">
        <v>0.70833333333333337</v>
      </c>
      <c r="J49" s="88" t="str">
        <f t="shared" si="1"/>
        <v>Bình thường</v>
      </c>
      <c r="K49" s="2" t="s">
        <v>111</v>
      </c>
      <c r="L49" s="2" t="s">
        <v>112</v>
      </c>
      <c r="M49" s="35" t="s">
        <v>830</v>
      </c>
      <c r="N49" s="37">
        <f t="shared" si="2"/>
        <v>0</v>
      </c>
      <c r="O49" s="37">
        <f t="shared" si="3"/>
        <v>90</v>
      </c>
      <c r="P49" s="91">
        <f t="shared" si="4"/>
        <v>0</v>
      </c>
    </row>
    <row r="50" spans="1:17" x14ac:dyDescent="0.25">
      <c r="A50" t="str">
        <f t="shared" si="0"/>
        <v>245835</v>
      </c>
      <c r="B50" s="2" t="s">
        <v>82</v>
      </c>
      <c r="C50" s="2" t="s">
        <v>83</v>
      </c>
      <c r="D50" s="2" t="s">
        <v>867</v>
      </c>
      <c r="E50" s="2" t="s">
        <v>73</v>
      </c>
      <c r="F50" s="40">
        <v>45835</v>
      </c>
      <c r="G50" s="2" t="s">
        <v>13</v>
      </c>
      <c r="H50" s="87">
        <v>0.33333333333333331</v>
      </c>
      <c r="I50" s="87">
        <v>0.70833333333333337</v>
      </c>
      <c r="J50" s="88" t="str">
        <f t="shared" si="1"/>
        <v>Bình thường</v>
      </c>
      <c r="K50" s="2" t="s">
        <v>113</v>
      </c>
      <c r="L50" s="2" t="s">
        <v>114</v>
      </c>
      <c r="M50" s="35" t="s">
        <v>830</v>
      </c>
      <c r="N50" s="37">
        <f t="shared" si="2"/>
        <v>0</v>
      </c>
      <c r="O50" s="37">
        <f t="shared" si="3"/>
        <v>44</v>
      </c>
      <c r="P50" s="91">
        <f t="shared" si="4"/>
        <v>0</v>
      </c>
    </row>
    <row r="51" spans="1:17" x14ac:dyDescent="0.25">
      <c r="A51" t="str">
        <f t="shared" si="0"/>
        <v>245836</v>
      </c>
      <c r="B51" s="2" t="s">
        <v>82</v>
      </c>
      <c r="C51" s="2" t="s">
        <v>83</v>
      </c>
      <c r="D51" s="2" t="s">
        <v>867</v>
      </c>
      <c r="E51" s="2" t="s">
        <v>76</v>
      </c>
      <c r="F51" s="40">
        <v>45836</v>
      </c>
      <c r="G51" s="2" t="s">
        <v>13</v>
      </c>
      <c r="H51" s="87">
        <v>0.33333333333333331</v>
      </c>
      <c r="I51" s="87">
        <v>0.70833333333333337</v>
      </c>
      <c r="J51" s="88" t="str">
        <f t="shared" si="1"/>
        <v>Bình thường</v>
      </c>
      <c r="K51" s="2" t="s">
        <v>115</v>
      </c>
      <c r="L51" s="2" t="s">
        <v>116</v>
      </c>
      <c r="M51" s="35" t="s">
        <v>830</v>
      </c>
      <c r="N51" s="37">
        <f t="shared" si="2"/>
        <v>0</v>
      </c>
      <c r="O51" s="37">
        <f t="shared" si="3"/>
        <v>52</v>
      </c>
      <c r="P51" s="91">
        <f t="shared" si="4"/>
        <v>0</v>
      </c>
    </row>
    <row r="52" spans="1:17" s="44" customFormat="1" x14ac:dyDescent="0.25">
      <c r="A52" s="44" t="str">
        <f t="shared" si="0"/>
        <v>245838</v>
      </c>
      <c r="B52" s="45" t="s">
        <v>82</v>
      </c>
      <c r="C52" s="45" t="s">
        <v>83</v>
      </c>
      <c r="D52" s="45" t="s">
        <v>867</v>
      </c>
      <c r="E52" s="2" t="s">
        <v>79</v>
      </c>
      <c r="F52" s="51">
        <v>45838</v>
      </c>
      <c r="G52" s="45" t="s">
        <v>13</v>
      </c>
      <c r="H52" s="85">
        <v>0.33333333333333331</v>
      </c>
      <c r="I52" s="85">
        <v>0.70833333333333337</v>
      </c>
      <c r="J52" s="86" t="str">
        <f t="shared" si="1"/>
        <v>Vắng mặt</v>
      </c>
      <c r="K52" s="45" t="s">
        <v>14</v>
      </c>
      <c r="L52" s="45" t="s">
        <v>14</v>
      </c>
      <c r="M52" s="78" t="s">
        <v>830</v>
      </c>
      <c r="N52" s="79">
        <f t="shared" si="2"/>
        <v>0</v>
      </c>
      <c r="O52" s="79">
        <f t="shared" si="3"/>
        <v>0</v>
      </c>
      <c r="P52" s="79">
        <f t="shared" si="4"/>
        <v>0</v>
      </c>
      <c r="Q52" s="80" t="s">
        <v>879</v>
      </c>
    </row>
    <row r="53" spans="1:17" x14ac:dyDescent="0.25">
      <c r="A53" t="str">
        <f t="shared" ref="A53:A77" si="5">B53&amp;F53</f>
        <v>545810</v>
      </c>
      <c r="B53" s="2" t="s">
        <v>117</v>
      </c>
      <c r="C53" s="2" t="s">
        <v>118</v>
      </c>
      <c r="D53" s="2" t="s">
        <v>824</v>
      </c>
      <c r="E53" s="2" t="s">
        <v>12</v>
      </c>
      <c r="F53" s="40">
        <v>45810</v>
      </c>
      <c r="G53" s="2" t="s">
        <v>13</v>
      </c>
      <c r="H53" s="87">
        <v>0.33333333333333331</v>
      </c>
      <c r="I53" s="87">
        <v>0.70833333333333337</v>
      </c>
      <c r="J53" s="88" t="str">
        <f t="shared" si="1"/>
        <v>Bình thường</v>
      </c>
      <c r="K53" s="2" t="s">
        <v>119</v>
      </c>
      <c r="L53" s="2" t="s">
        <v>120</v>
      </c>
      <c r="M53" s="35" t="s">
        <v>830</v>
      </c>
      <c r="N53" s="37">
        <f t="shared" si="2"/>
        <v>0</v>
      </c>
      <c r="O53" s="37">
        <f t="shared" si="3"/>
        <v>91</v>
      </c>
      <c r="P53" s="91">
        <f t="shared" si="4"/>
        <v>0</v>
      </c>
    </row>
    <row r="54" spans="1:17" x14ac:dyDescent="0.25">
      <c r="A54" t="str">
        <f t="shared" si="5"/>
        <v>545811</v>
      </c>
      <c r="B54" s="2" t="s">
        <v>117</v>
      </c>
      <c r="C54" s="2" t="s">
        <v>118</v>
      </c>
      <c r="D54" s="2" t="s">
        <v>824</v>
      </c>
      <c r="E54" s="2" t="s">
        <v>16</v>
      </c>
      <c r="F54" s="40">
        <v>45811</v>
      </c>
      <c r="G54" s="2" t="s">
        <v>13</v>
      </c>
      <c r="H54" s="87">
        <v>0.33333333333333331</v>
      </c>
      <c r="I54" s="87">
        <v>0.70833333333333337</v>
      </c>
      <c r="J54" s="88" t="str">
        <f t="shared" si="1"/>
        <v>Bình thường</v>
      </c>
      <c r="K54" s="2" t="s">
        <v>121</v>
      </c>
      <c r="L54" s="2" t="s">
        <v>122</v>
      </c>
      <c r="M54" s="35" t="s">
        <v>830</v>
      </c>
      <c r="N54" s="37">
        <f t="shared" si="2"/>
        <v>0</v>
      </c>
      <c r="O54" s="37">
        <f t="shared" si="3"/>
        <v>65</v>
      </c>
      <c r="P54" s="91">
        <f t="shared" si="4"/>
        <v>0</v>
      </c>
    </row>
    <row r="55" spans="1:17" x14ac:dyDescent="0.25">
      <c r="A55" t="str">
        <f t="shared" si="5"/>
        <v>545812</v>
      </c>
      <c r="B55" s="2" t="s">
        <v>117</v>
      </c>
      <c r="C55" s="2" t="s">
        <v>118</v>
      </c>
      <c r="D55" s="2" t="s">
        <v>824</v>
      </c>
      <c r="E55" s="2" t="s">
        <v>19</v>
      </c>
      <c r="F55" s="40">
        <v>45812</v>
      </c>
      <c r="G55" s="2" t="s">
        <v>13</v>
      </c>
      <c r="H55" s="87">
        <v>0.33333333333333331</v>
      </c>
      <c r="I55" s="87">
        <v>0.70833333333333337</v>
      </c>
      <c r="J55" s="88" t="str">
        <f t="shared" si="1"/>
        <v>Bình thường</v>
      </c>
      <c r="K55" s="2" t="s">
        <v>123</v>
      </c>
      <c r="L55" s="2" t="s">
        <v>124</v>
      </c>
      <c r="M55" s="35" t="s">
        <v>830</v>
      </c>
      <c r="N55" s="37">
        <f t="shared" si="2"/>
        <v>0</v>
      </c>
      <c r="O55" s="37">
        <f t="shared" si="3"/>
        <v>33</v>
      </c>
      <c r="P55" s="91">
        <f t="shared" si="4"/>
        <v>0</v>
      </c>
    </row>
    <row r="56" spans="1:17" x14ac:dyDescent="0.25">
      <c r="A56" t="str">
        <f t="shared" si="5"/>
        <v>545813</v>
      </c>
      <c r="B56" s="2" t="s">
        <v>117</v>
      </c>
      <c r="C56" s="2" t="s">
        <v>118</v>
      </c>
      <c r="D56" s="2" t="s">
        <v>824</v>
      </c>
      <c r="E56" s="2" t="s">
        <v>22</v>
      </c>
      <c r="F56" s="40">
        <v>45813</v>
      </c>
      <c r="G56" s="2" t="s">
        <v>13</v>
      </c>
      <c r="H56" s="87">
        <v>0.33333333333333331</v>
      </c>
      <c r="I56" s="87">
        <v>0.70833333333333337</v>
      </c>
      <c r="J56" s="88" t="str">
        <f t="shared" si="1"/>
        <v>Bình thường</v>
      </c>
      <c r="K56" s="2" t="s">
        <v>125</v>
      </c>
      <c r="L56" s="2" t="s">
        <v>126</v>
      </c>
      <c r="M56" s="35" t="s">
        <v>830</v>
      </c>
      <c r="N56" s="37">
        <f t="shared" si="2"/>
        <v>0</v>
      </c>
      <c r="O56" s="37">
        <f t="shared" si="3"/>
        <v>59</v>
      </c>
      <c r="P56" s="91">
        <f t="shared" si="4"/>
        <v>0</v>
      </c>
    </row>
    <row r="57" spans="1:17" x14ac:dyDescent="0.25">
      <c r="A57" t="str">
        <f t="shared" si="5"/>
        <v>545814</v>
      </c>
      <c r="B57" s="2" t="s">
        <v>117</v>
      </c>
      <c r="C57" s="2" t="s">
        <v>118</v>
      </c>
      <c r="D57" s="2" t="s">
        <v>824</v>
      </c>
      <c r="E57" s="2" t="s">
        <v>25</v>
      </c>
      <c r="F57" s="40">
        <v>45814</v>
      </c>
      <c r="G57" s="2" t="s">
        <v>13</v>
      </c>
      <c r="H57" s="87">
        <v>0.33333333333333331</v>
      </c>
      <c r="I57" s="87">
        <v>0.70833333333333337</v>
      </c>
      <c r="J57" s="88" t="str">
        <f t="shared" si="1"/>
        <v>Bình thường</v>
      </c>
      <c r="K57" s="2" t="s">
        <v>127</v>
      </c>
      <c r="L57" s="2" t="s">
        <v>128</v>
      </c>
      <c r="M57" s="35" t="s">
        <v>830</v>
      </c>
      <c r="N57" s="37">
        <f t="shared" si="2"/>
        <v>0</v>
      </c>
      <c r="O57" s="37">
        <f t="shared" si="3"/>
        <v>34</v>
      </c>
      <c r="P57" s="91">
        <f t="shared" si="4"/>
        <v>0</v>
      </c>
    </row>
    <row r="58" spans="1:17" x14ac:dyDescent="0.25">
      <c r="A58" t="str">
        <f t="shared" si="5"/>
        <v>545815</v>
      </c>
      <c r="B58" s="2" t="s">
        <v>117</v>
      </c>
      <c r="C58" s="2" t="s">
        <v>118</v>
      </c>
      <c r="D58" s="2" t="s">
        <v>824</v>
      </c>
      <c r="E58" s="2" t="s">
        <v>28</v>
      </c>
      <c r="F58" s="40">
        <v>45815</v>
      </c>
      <c r="G58" s="2" t="s">
        <v>13</v>
      </c>
      <c r="H58" s="87">
        <v>0.33333333333333331</v>
      </c>
      <c r="I58" s="87">
        <v>0.70833333333333337</v>
      </c>
      <c r="J58" s="88" t="str">
        <f t="shared" si="1"/>
        <v>Bình thường</v>
      </c>
      <c r="K58" s="2" t="s">
        <v>129</v>
      </c>
      <c r="L58" s="2" t="s">
        <v>130</v>
      </c>
      <c r="M58" s="35" t="s">
        <v>830</v>
      </c>
      <c r="N58" s="37">
        <f t="shared" si="2"/>
        <v>0</v>
      </c>
      <c r="O58" s="37">
        <f t="shared" si="3"/>
        <v>26</v>
      </c>
      <c r="P58" s="91">
        <f t="shared" si="4"/>
        <v>0</v>
      </c>
    </row>
    <row r="59" spans="1:17" x14ac:dyDescent="0.25">
      <c r="A59" t="str">
        <f t="shared" si="5"/>
        <v>545817</v>
      </c>
      <c r="B59" s="2" t="s">
        <v>117</v>
      </c>
      <c r="C59" s="2" t="s">
        <v>118</v>
      </c>
      <c r="D59" s="2" t="s">
        <v>824</v>
      </c>
      <c r="E59" s="2" t="s">
        <v>31</v>
      </c>
      <c r="F59" s="40">
        <v>45817</v>
      </c>
      <c r="G59" s="2" t="s">
        <v>13</v>
      </c>
      <c r="H59" s="87">
        <v>0.33333333333333331</v>
      </c>
      <c r="I59" s="87">
        <v>0.70833333333333337</v>
      </c>
      <c r="J59" s="88" t="str">
        <f t="shared" si="1"/>
        <v>Bình thường</v>
      </c>
      <c r="K59" s="2" t="s">
        <v>131</v>
      </c>
      <c r="L59" s="2" t="s">
        <v>132</v>
      </c>
      <c r="M59" s="35" t="s">
        <v>830</v>
      </c>
      <c r="N59" s="37">
        <f t="shared" si="2"/>
        <v>0</v>
      </c>
      <c r="O59" s="37">
        <f t="shared" si="3"/>
        <v>77</v>
      </c>
      <c r="P59" s="91">
        <f t="shared" si="4"/>
        <v>0</v>
      </c>
    </row>
    <row r="60" spans="1:17" x14ac:dyDescent="0.25">
      <c r="A60" t="str">
        <f t="shared" si="5"/>
        <v>545818</v>
      </c>
      <c r="B60" s="2" t="s">
        <v>117</v>
      </c>
      <c r="C60" s="2" t="s">
        <v>118</v>
      </c>
      <c r="D60" s="2" t="s">
        <v>824</v>
      </c>
      <c r="E60" s="2" t="s">
        <v>34</v>
      </c>
      <c r="F60" s="40">
        <v>45818</v>
      </c>
      <c r="G60" s="2" t="s">
        <v>13</v>
      </c>
      <c r="H60" s="87">
        <v>0.33333333333333331</v>
      </c>
      <c r="I60" s="87">
        <v>0.70833333333333337</v>
      </c>
      <c r="J60" s="88" t="str">
        <f t="shared" si="1"/>
        <v>Bình thường</v>
      </c>
      <c r="K60" s="2" t="s">
        <v>133</v>
      </c>
      <c r="L60" s="2" t="s">
        <v>134</v>
      </c>
      <c r="M60" s="35" t="s">
        <v>830</v>
      </c>
      <c r="N60" s="37">
        <f t="shared" si="2"/>
        <v>0</v>
      </c>
      <c r="O60" s="37">
        <f t="shared" si="3"/>
        <v>51</v>
      </c>
      <c r="P60" s="91">
        <f t="shared" si="4"/>
        <v>0</v>
      </c>
    </row>
    <row r="61" spans="1:17" x14ac:dyDescent="0.25">
      <c r="A61" t="str">
        <f t="shared" si="5"/>
        <v>545819</v>
      </c>
      <c r="B61" s="2" t="s">
        <v>117</v>
      </c>
      <c r="C61" s="2" t="s">
        <v>118</v>
      </c>
      <c r="D61" s="2" t="s">
        <v>824</v>
      </c>
      <c r="E61" s="2" t="s">
        <v>37</v>
      </c>
      <c r="F61" s="40">
        <v>45819</v>
      </c>
      <c r="G61" s="2" t="s">
        <v>13</v>
      </c>
      <c r="H61" s="87">
        <v>0.33333333333333331</v>
      </c>
      <c r="I61" s="87">
        <v>0.70833333333333337</v>
      </c>
      <c r="J61" s="88" t="str">
        <f t="shared" si="1"/>
        <v>Bình thường</v>
      </c>
      <c r="K61" s="2" t="s">
        <v>135</v>
      </c>
      <c r="L61" s="2" t="s">
        <v>136</v>
      </c>
      <c r="M61" s="35" t="s">
        <v>830</v>
      </c>
      <c r="N61" s="37">
        <f t="shared" si="2"/>
        <v>0</v>
      </c>
      <c r="O61" s="37">
        <f t="shared" si="3"/>
        <v>68</v>
      </c>
      <c r="P61" s="91">
        <f t="shared" si="4"/>
        <v>0</v>
      </c>
    </row>
    <row r="62" spans="1:17" x14ac:dyDescent="0.25">
      <c r="A62" t="str">
        <f t="shared" si="5"/>
        <v>545820</v>
      </c>
      <c r="B62" s="2" t="s">
        <v>117</v>
      </c>
      <c r="C62" s="2" t="s">
        <v>118</v>
      </c>
      <c r="D62" s="2" t="s">
        <v>824</v>
      </c>
      <c r="E62" s="2" t="s">
        <v>40</v>
      </c>
      <c r="F62" s="40">
        <v>45820</v>
      </c>
      <c r="G62" s="2" t="s">
        <v>13</v>
      </c>
      <c r="H62" s="87">
        <v>0.33333333333333331</v>
      </c>
      <c r="I62" s="87">
        <v>0.70833333333333337</v>
      </c>
      <c r="J62" s="88" t="str">
        <f t="shared" si="1"/>
        <v>Bình thường</v>
      </c>
      <c r="K62" s="2" t="s">
        <v>137</v>
      </c>
      <c r="L62" s="2" t="s">
        <v>138</v>
      </c>
      <c r="M62" s="35" t="s">
        <v>830</v>
      </c>
      <c r="N62" s="37">
        <f t="shared" si="2"/>
        <v>0</v>
      </c>
      <c r="O62" s="37">
        <f t="shared" si="3"/>
        <v>72</v>
      </c>
      <c r="P62" s="91">
        <f t="shared" si="4"/>
        <v>0</v>
      </c>
    </row>
    <row r="63" spans="1:17" x14ac:dyDescent="0.25">
      <c r="A63" t="str">
        <f t="shared" si="5"/>
        <v>545821</v>
      </c>
      <c r="B63" s="2" t="s">
        <v>117</v>
      </c>
      <c r="C63" s="2" t="s">
        <v>118</v>
      </c>
      <c r="D63" s="2" t="s">
        <v>824</v>
      </c>
      <c r="E63" s="2" t="s">
        <v>42</v>
      </c>
      <c r="F63" s="40">
        <v>45821</v>
      </c>
      <c r="G63" s="2" t="s">
        <v>13</v>
      </c>
      <c r="H63" s="87">
        <v>0.33333333333333331</v>
      </c>
      <c r="I63" s="87">
        <v>0.70833333333333337</v>
      </c>
      <c r="J63" s="88" t="str">
        <f t="shared" si="1"/>
        <v>Bình thường</v>
      </c>
      <c r="K63" s="2" t="s">
        <v>139</v>
      </c>
      <c r="L63" s="2" t="s">
        <v>140</v>
      </c>
      <c r="M63" s="35" t="s">
        <v>830</v>
      </c>
      <c r="N63" s="37">
        <f t="shared" si="2"/>
        <v>0</v>
      </c>
      <c r="O63" s="37">
        <f t="shared" si="3"/>
        <v>37</v>
      </c>
      <c r="P63" s="91">
        <f t="shared" si="4"/>
        <v>0</v>
      </c>
    </row>
    <row r="64" spans="1:17" x14ac:dyDescent="0.25">
      <c r="A64" t="str">
        <f t="shared" si="5"/>
        <v>545822</v>
      </c>
      <c r="B64" s="2" t="s">
        <v>117</v>
      </c>
      <c r="C64" s="2" t="s">
        <v>118</v>
      </c>
      <c r="D64" s="2" t="s">
        <v>824</v>
      </c>
      <c r="E64" s="2" t="s">
        <v>43</v>
      </c>
      <c r="F64" s="40">
        <v>45822</v>
      </c>
      <c r="G64" s="2" t="s">
        <v>13</v>
      </c>
      <c r="H64" s="87">
        <v>0.33333333333333331</v>
      </c>
      <c r="I64" s="87">
        <v>0.70833333333333337</v>
      </c>
      <c r="J64" s="88" t="str">
        <f t="shared" si="1"/>
        <v>Bình thường</v>
      </c>
      <c r="K64" s="2" t="s">
        <v>141</v>
      </c>
      <c r="L64" s="2" t="s">
        <v>142</v>
      </c>
      <c r="M64" s="35" t="s">
        <v>830</v>
      </c>
      <c r="N64" s="37">
        <f t="shared" si="2"/>
        <v>0</v>
      </c>
      <c r="O64" s="37">
        <f t="shared" si="3"/>
        <v>15</v>
      </c>
      <c r="P64" s="91">
        <f t="shared" si="4"/>
        <v>0</v>
      </c>
    </row>
    <row r="65" spans="1:17" x14ac:dyDescent="0.25">
      <c r="A65" t="str">
        <f t="shared" si="5"/>
        <v>545824</v>
      </c>
      <c r="B65" s="2" t="s">
        <v>117</v>
      </c>
      <c r="C65" s="2" t="s">
        <v>118</v>
      </c>
      <c r="D65" s="2" t="s">
        <v>824</v>
      </c>
      <c r="E65" s="2" t="s">
        <v>44</v>
      </c>
      <c r="F65" s="40">
        <v>45824</v>
      </c>
      <c r="G65" s="2" t="s">
        <v>13</v>
      </c>
      <c r="H65" s="87">
        <v>0.33333333333333331</v>
      </c>
      <c r="I65" s="87">
        <v>0.70833333333333337</v>
      </c>
      <c r="J65" s="88" t="str">
        <f t="shared" si="1"/>
        <v>Bình thường</v>
      </c>
      <c r="K65" s="2" t="s">
        <v>143</v>
      </c>
      <c r="L65" s="2" t="s">
        <v>144</v>
      </c>
      <c r="M65" s="35" t="s">
        <v>830</v>
      </c>
      <c r="N65" s="37">
        <f t="shared" si="2"/>
        <v>0</v>
      </c>
      <c r="O65" s="37">
        <f t="shared" si="3"/>
        <v>68</v>
      </c>
      <c r="P65" s="91">
        <f t="shared" si="4"/>
        <v>0</v>
      </c>
    </row>
    <row r="66" spans="1:17" x14ac:dyDescent="0.25">
      <c r="A66" t="str">
        <f t="shared" si="5"/>
        <v>545825</v>
      </c>
      <c r="B66" s="2" t="s">
        <v>117</v>
      </c>
      <c r="C66" s="2" t="s">
        <v>118</v>
      </c>
      <c r="D66" s="2" t="s">
        <v>824</v>
      </c>
      <c r="E66" s="2" t="s">
        <v>47</v>
      </c>
      <c r="F66" s="40">
        <v>45825</v>
      </c>
      <c r="G66" s="2" t="s">
        <v>13</v>
      </c>
      <c r="H66" s="87">
        <v>0.33333333333333331</v>
      </c>
      <c r="I66" s="87">
        <v>0.70833333333333337</v>
      </c>
      <c r="J66" s="88" t="str">
        <f t="shared" si="1"/>
        <v>Bình thường</v>
      </c>
      <c r="K66" s="2" t="s">
        <v>145</v>
      </c>
      <c r="L66" s="2" t="s">
        <v>146</v>
      </c>
      <c r="M66" s="35" t="s">
        <v>830</v>
      </c>
      <c r="N66" s="37">
        <f t="shared" si="2"/>
        <v>0</v>
      </c>
      <c r="O66" s="37">
        <f t="shared" si="3"/>
        <v>67</v>
      </c>
      <c r="P66" s="91">
        <f t="shared" si="4"/>
        <v>0</v>
      </c>
    </row>
    <row r="67" spans="1:17" x14ac:dyDescent="0.25">
      <c r="A67" t="str">
        <f t="shared" si="5"/>
        <v>545826</v>
      </c>
      <c r="B67" s="2" t="s">
        <v>117</v>
      </c>
      <c r="C67" s="2" t="s">
        <v>118</v>
      </c>
      <c r="D67" s="2" t="s">
        <v>824</v>
      </c>
      <c r="E67" s="2" t="s">
        <v>50</v>
      </c>
      <c r="F67" s="40">
        <v>45826</v>
      </c>
      <c r="G67" s="2" t="s">
        <v>13</v>
      </c>
      <c r="H67" s="87">
        <v>0.33333333333333331</v>
      </c>
      <c r="I67" s="87">
        <v>0.70833333333333337</v>
      </c>
      <c r="J67" s="88" t="str">
        <f t="shared" si="1"/>
        <v>Bình thường</v>
      </c>
      <c r="K67" s="2" t="s">
        <v>147</v>
      </c>
      <c r="L67" s="2" t="s">
        <v>148</v>
      </c>
      <c r="M67" s="35" t="s">
        <v>830</v>
      </c>
      <c r="N67" s="37">
        <f t="shared" si="2"/>
        <v>0</v>
      </c>
      <c r="O67" s="37">
        <f t="shared" si="3"/>
        <v>58</v>
      </c>
      <c r="P67" s="91">
        <f t="shared" si="4"/>
        <v>0</v>
      </c>
    </row>
    <row r="68" spans="1:17" x14ac:dyDescent="0.25">
      <c r="A68" t="str">
        <f t="shared" si="5"/>
        <v>545827</v>
      </c>
      <c r="B68" s="2" t="s">
        <v>117</v>
      </c>
      <c r="C68" s="2" t="s">
        <v>118</v>
      </c>
      <c r="D68" s="2" t="s">
        <v>824</v>
      </c>
      <c r="E68" s="2" t="s">
        <v>53</v>
      </c>
      <c r="F68" s="40">
        <v>45827</v>
      </c>
      <c r="G68" s="2" t="s">
        <v>13</v>
      </c>
      <c r="H68" s="87">
        <v>0.33333333333333331</v>
      </c>
      <c r="I68" s="87">
        <v>0.70833333333333337</v>
      </c>
      <c r="J68" s="88" t="str">
        <f t="shared" ref="J68:J131" si="6">IF(OR(K68="-",L68="-"),"Vắng mặt",IF(AND(TIMEVALUE(K68)&gt;H68+TIME(0,5,0),TIMEVALUE(L68)&lt;I68),"Đi muộn, về sớm",IF(TIMEVALUE(K68)&gt;H68+TIME(0,5,0),"Đi muộn",IF(TIMEVALUE(L68)&lt;I68,"Về sớm","Bình thường"))))</f>
        <v>Bình thường</v>
      </c>
      <c r="K68" s="2" t="s">
        <v>149</v>
      </c>
      <c r="L68" s="2" t="s">
        <v>150</v>
      </c>
      <c r="M68" s="35" t="s">
        <v>830</v>
      </c>
      <c r="N68" s="37">
        <f t="shared" ref="N68:N131" si="7">IF(K68="-",0,IF(TIMEVALUE(K68)&lt;=H68,0,ROUNDDOWN((TIMEVALUE(K68)-H68)*24*60,0)))</f>
        <v>0</v>
      </c>
      <c r="O68" s="37">
        <f t="shared" ref="O68:O131" si="8">IF(L68="-",0,IF(TIMEVALUE(L68)&lt;=I68,0,ROUNDDOWN((TIMEVALUE(L68)-I68)*24*60,0)))</f>
        <v>71</v>
      </c>
      <c r="P68" s="91">
        <f t="shared" ref="P68:P131" si="9">IF(N68&gt;60,"trừ nửa ngày lương",IF(AND(N68&gt;=6,N68&lt;=15),30,IF(AND(N68&gt;15,N68&lt;=60),50,0)))</f>
        <v>0</v>
      </c>
    </row>
    <row r="69" spans="1:17" x14ac:dyDescent="0.25">
      <c r="A69" t="str">
        <f t="shared" si="5"/>
        <v>545828</v>
      </c>
      <c r="B69" s="2" t="s">
        <v>117</v>
      </c>
      <c r="C69" s="2" t="s">
        <v>118</v>
      </c>
      <c r="D69" s="2" t="s">
        <v>824</v>
      </c>
      <c r="E69" s="2" t="s">
        <v>56</v>
      </c>
      <c r="F69" s="40">
        <v>45828</v>
      </c>
      <c r="G69" s="2" t="s">
        <v>13</v>
      </c>
      <c r="H69" s="87">
        <v>0.33333333333333331</v>
      </c>
      <c r="I69" s="87">
        <v>0.70833333333333337</v>
      </c>
      <c r="J69" s="88" t="str">
        <f t="shared" si="6"/>
        <v>Bình thường</v>
      </c>
      <c r="K69" s="2" t="s">
        <v>151</v>
      </c>
      <c r="L69" s="2" t="s">
        <v>152</v>
      </c>
      <c r="M69" s="35" t="s">
        <v>830</v>
      </c>
      <c r="N69" s="37">
        <f t="shared" si="7"/>
        <v>0</v>
      </c>
      <c r="O69" s="37">
        <f t="shared" si="8"/>
        <v>38</v>
      </c>
      <c r="P69" s="91">
        <f t="shared" si="9"/>
        <v>0</v>
      </c>
    </row>
    <row r="70" spans="1:17" s="44" customFormat="1" x14ac:dyDescent="0.25">
      <c r="A70" s="44" t="str">
        <f t="shared" si="5"/>
        <v>545829</v>
      </c>
      <c r="B70" s="45" t="s">
        <v>117</v>
      </c>
      <c r="C70" s="45" t="s">
        <v>118</v>
      </c>
      <c r="D70" s="45" t="s">
        <v>824</v>
      </c>
      <c r="E70" s="2" t="s">
        <v>58</v>
      </c>
      <c r="F70" s="51">
        <v>45829</v>
      </c>
      <c r="G70" s="45" t="s">
        <v>13</v>
      </c>
      <c r="H70" s="85">
        <v>0.33333333333333331</v>
      </c>
      <c r="I70" s="85">
        <v>0.70833333333333337</v>
      </c>
      <c r="J70" s="86" t="str">
        <f t="shared" si="6"/>
        <v>Vắng mặt</v>
      </c>
      <c r="K70" s="45" t="s">
        <v>14</v>
      </c>
      <c r="L70" s="45" t="s">
        <v>14</v>
      </c>
      <c r="M70" s="78" t="s">
        <v>809</v>
      </c>
      <c r="N70" s="79">
        <f t="shared" si="7"/>
        <v>0</v>
      </c>
      <c r="O70" s="79">
        <f t="shared" si="8"/>
        <v>0</v>
      </c>
      <c r="P70" s="79">
        <f t="shared" si="9"/>
        <v>0</v>
      </c>
      <c r="Q70" s="80" t="s">
        <v>869</v>
      </c>
    </row>
    <row r="71" spans="1:17" x14ac:dyDescent="0.25">
      <c r="A71" t="str">
        <f t="shared" si="5"/>
        <v>545831</v>
      </c>
      <c r="B71" s="2" t="s">
        <v>117</v>
      </c>
      <c r="C71" s="2" t="s">
        <v>118</v>
      </c>
      <c r="D71" s="2" t="s">
        <v>824</v>
      </c>
      <c r="E71" s="2" t="s">
        <v>61</v>
      </c>
      <c r="F71" s="40">
        <v>45831</v>
      </c>
      <c r="G71" s="2" t="s">
        <v>13</v>
      </c>
      <c r="H71" s="87">
        <v>0.33333333333333331</v>
      </c>
      <c r="I71" s="87">
        <v>0.70833333333333337</v>
      </c>
      <c r="J71" s="88" t="str">
        <f t="shared" si="6"/>
        <v>Bình thường</v>
      </c>
      <c r="K71" s="2" t="s">
        <v>153</v>
      </c>
      <c r="L71" s="2" t="s">
        <v>154</v>
      </c>
      <c r="M71" s="35" t="s">
        <v>830</v>
      </c>
      <c r="N71" s="37">
        <f t="shared" si="7"/>
        <v>0</v>
      </c>
      <c r="O71" s="37">
        <f t="shared" si="8"/>
        <v>85</v>
      </c>
      <c r="P71" s="91">
        <f t="shared" si="9"/>
        <v>0</v>
      </c>
    </row>
    <row r="72" spans="1:17" x14ac:dyDescent="0.25">
      <c r="A72" t="str">
        <f t="shared" si="5"/>
        <v>545832</v>
      </c>
      <c r="B72" s="2" t="s">
        <v>117</v>
      </c>
      <c r="C72" s="2" t="s">
        <v>118</v>
      </c>
      <c r="D72" s="2" t="s">
        <v>824</v>
      </c>
      <c r="E72" s="2" t="s">
        <v>64</v>
      </c>
      <c r="F72" s="40">
        <v>45832</v>
      </c>
      <c r="G72" s="2" t="s">
        <v>13</v>
      </c>
      <c r="H72" s="87">
        <v>0.33333333333333331</v>
      </c>
      <c r="I72" s="87">
        <v>0.70833333333333337</v>
      </c>
      <c r="J72" s="88" t="str">
        <f t="shared" si="6"/>
        <v>Bình thường</v>
      </c>
      <c r="K72" s="2" t="s">
        <v>155</v>
      </c>
      <c r="L72" s="2" t="s">
        <v>156</v>
      </c>
      <c r="M72" s="35" t="s">
        <v>830</v>
      </c>
      <c r="N72" s="37">
        <f t="shared" si="7"/>
        <v>0</v>
      </c>
      <c r="O72" s="37">
        <f t="shared" si="8"/>
        <v>53</v>
      </c>
      <c r="P72" s="91">
        <f t="shared" si="9"/>
        <v>0</v>
      </c>
    </row>
    <row r="73" spans="1:17" x14ac:dyDescent="0.25">
      <c r="A73" t="str">
        <f t="shared" si="5"/>
        <v>545833</v>
      </c>
      <c r="B73" s="2" t="s">
        <v>117</v>
      </c>
      <c r="C73" s="2" t="s">
        <v>118</v>
      </c>
      <c r="D73" s="2" t="s">
        <v>824</v>
      </c>
      <c r="E73" s="2" t="s">
        <v>67</v>
      </c>
      <c r="F73" s="40">
        <v>45833</v>
      </c>
      <c r="G73" s="2" t="s">
        <v>13</v>
      </c>
      <c r="H73" s="87">
        <v>0.33333333333333331</v>
      </c>
      <c r="I73" s="87">
        <v>0.70833333333333337</v>
      </c>
      <c r="J73" s="88" t="str">
        <f t="shared" si="6"/>
        <v>Bình thường</v>
      </c>
      <c r="K73" s="2" t="s">
        <v>157</v>
      </c>
      <c r="L73" s="2" t="s">
        <v>158</v>
      </c>
      <c r="M73" s="35" t="s">
        <v>830</v>
      </c>
      <c r="N73" s="37">
        <f t="shared" si="7"/>
        <v>0</v>
      </c>
      <c r="O73" s="37">
        <f t="shared" si="8"/>
        <v>61</v>
      </c>
      <c r="P73" s="91">
        <f t="shared" si="9"/>
        <v>0</v>
      </c>
    </row>
    <row r="74" spans="1:17" x14ac:dyDescent="0.25">
      <c r="A74" t="str">
        <f t="shared" si="5"/>
        <v>545834</v>
      </c>
      <c r="B74" s="2" t="s">
        <v>117</v>
      </c>
      <c r="C74" s="2" t="s">
        <v>118</v>
      </c>
      <c r="D74" s="2" t="s">
        <v>824</v>
      </c>
      <c r="E74" s="2" t="s">
        <v>70</v>
      </c>
      <c r="F74" s="40">
        <v>45834</v>
      </c>
      <c r="G74" s="2" t="s">
        <v>13</v>
      </c>
      <c r="H74" s="87">
        <v>0.33333333333333331</v>
      </c>
      <c r="I74" s="87">
        <v>0.70833333333333337</v>
      </c>
      <c r="J74" s="88" t="str">
        <f t="shared" si="6"/>
        <v>Bình thường</v>
      </c>
      <c r="K74" s="2" t="s">
        <v>159</v>
      </c>
      <c r="L74" s="2" t="s">
        <v>160</v>
      </c>
      <c r="M74" s="35" t="s">
        <v>830</v>
      </c>
      <c r="N74" s="37">
        <f t="shared" si="7"/>
        <v>0</v>
      </c>
      <c r="O74" s="37">
        <f t="shared" si="8"/>
        <v>31</v>
      </c>
      <c r="P74" s="91">
        <f t="shared" si="9"/>
        <v>0</v>
      </c>
    </row>
    <row r="75" spans="1:17" x14ac:dyDescent="0.25">
      <c r="A75" t="str">
        <f t="shared" si="5"/>
        <v>545835</v>
      </c>
      <c r="B75" s="2" t="s">
        <v>117</v>
      </c>
      <c r="C75" s="2" t="s">
        <v>118</v>
      </c>
      <c r="D75" s="2" t="s">
        <v>824</v>
      </c>
      <c r="E75" s="2" t="s">
        <v>73</v>
      </c>
      <c r="F75" s="40">
        <v>45835</v>
      </c>
      <c r="G75" s="2" t="s">
        <v>13</v>
      </c>
      <c r="H75" s="87">
        <v>0.33333333333333331</v>
      </c>
      <c r="I75" s="87">
        <v>0.70833333333333337</v>
      </c>
      <c r="J75" s="88" t="str">
        <f t="shared" si="6"/>
        <v>Bình thường</v>
      </c>
      <c r="K75" s="2" t="s">
        <v>161</v>
      </c>
      <c r="L75" s="2" t="s">
        <v>162</v>
      </c>
      <c r="M75" s="35" t="s">
        <v>830</v>
      </c>
      <c r="N75" s="37">
        <f t="shared" si="7"/>
        <v>0</v>
      </c>
      <c r="O75" s="37">
        <f t="shared" si="8"/>
        <v>61</v>
      </c>
      <c r="P75" s="91">
        <f t="shared" si="9"/>
        <v>0</v>
      </c>
    </row>
    <row r="76" spans="1:17" x14ac:dyDescent="0.25">
      <c r="A76" t="str">
        <f t="shared" si="5"/>
        <v>545836</v>
      </c>
      <c r="B76" s="2" t="s">
        <v>117</v>
      </c>
      <c r="C76" s="2" t="s">
        <v>118</v>
      </c>
      <c r="D76" s="2" t="s">
        <v>824</v>
      </c>
      <c r="E76" s="2" t="s">
        <v>76</v>
      </c>
      <c r="F76" s="40">
        <v>45836</v>
      </c>
      <c r="G76" s="2" t="s">
        <v>13</v>
      </c>
      <c r="H76" s="87">
        <v>0.33333333333333331</v>
      </c>
      <c r="I76" s="87">
        <v>0.70833333333333337</v>
      </c>
      <c r="J76" s="88" t="str">
        <f t="shared" si="6"/>
        <v>Bình thường</v>
      </c>
      <c r="K76" s="2" t="s">
        <v>163</v>
      </c>
      <c r="L76" s="2" t="s">
        <v>164</v>
      </c>
      <c r="M76" s="35" t="s">
        <v>830</v>
      </c>
      <c r="N76" s="37">
        <f t="shared" si="7"/>
        <v>0</v>
      </c>
      <c r="O76" s="37">
        <f t="shared" si="8"/>
        <v>19</v>
      </c>
      <c r="P76" s="91">
        <f t="shared" si="9"/>
        <v>0</v>
      </c>
    </row>
    <row r="77" spans="1:17" x14ac:dyDescent="0.25">
      <c r="A77" t="str">
        <f t="shared" si="5"/>
        <v>545838</v>
      </c>
      <c r="B77" s="2" t="s">
        <v>117</v>
      </c>
      <c r="C77" s="2" t="s">
        <v>118</v>
      </c>
      <c r="D77" s="2" t="s">
        <v>824</v>
      </c>
      <c r="E77" s="2" t="s">
        <v>79</v>
      </c>
      <c r="F77" s="40">
        <v>45838</v>
      </c>
      <c r="G77" s="2" t="s">
        <v>13</v>
      </c>
      <c r="H77" s="87">
        <v>0.33333333333333331</v>
      </c>
      <c r="I77" s="87">
        <v>0.70833333333333337</v>
      </c>
      <c r="J77" s="88" t="str">
        <f t="shared" si="6"/>
        <v>Bình thường</v>
      </c>
      <c r="K77" s="2" t="s">
        <v>165</v>
      </c>
      <c r="L77" s="2" t="s">
        <v>166</v>
      </c>
      <c r="M77" s="35" t="s">
        <v>830</v>
      </c>
      <c r="N77" s="37">
        <f t="shared" si="7"/>
        <v>0</v>
      </c>
      <c r="O77" s="37">
        <f t="shared" si="8"/>
        <v>115</v>
      </c>
      <c r="P77" s="91">
        <f t="shared" si="9"/>
        <v>0</v>
      </c>
    </row>
    <row r="78" spans="1:17" x14ac:dyDescent="0.25">
      <c r="A78" t="str">
        <f t="shared" ref="A78:A95" si="10">B78&amp;F78</f>
        <v>845810</v>
      </c>
      <c r="B78" s="2" t="s">
        <v>167</v>
      </c>
      <c r="C78" s="2" t="s">
        <v>168</v>
      </c>
      <c r="D78" s="2" t="s">
        <v>824</v>
      </c>
      <c r="E78" s="2" t="s">
        <v>12</v>
      </c>
      <c r="F78" s="40">
        <v>45810</v>
      </c>
      <c r="G78" s="2" t="s">
        <v>13</v>
      </c>
      <c r="H78" s="87">
        <v>0.33333333333333331</v>
      </c>
      <c r="I78" s="87">
        <v>0.70833333333333337</v>
      </c>
      <c r="J78" s="88" t="str">
        <f t="shared" si="6"/>
        <v>Vắng mặt</v>
      </c>
      <c r="K78" s="2" t="s">
        <v>14</v>
      </c>
      <c r="L78" s="2" t="s">
        <v>14</v>
      </c>
      <c r="M78" s="35" t="s">
        <v>808</v>
      </c>
      <c r="N78" s="37">
        <f t="shared" si="7"/>
        <v>0</v>
      </c>
      <c r="O78" s="37">
        <f t="shared" si="8"/>
        <v>0</v>
      </c>
      <c r="P78" s="91">
        <f t="shared" si="9"/>
        <v>0</v>
      </c>
      <c r="Q78" s="77" t="s">
        <v>884</v>
      </c>
    </row>
    <row r="79" spans="1:17" x14ac:dyDescent="0.25">
      <c r="A79" t="str">
        <f t="shared" si="10"/>
        <v>845811</v>
      </c>
      <c r="B79" s="2" t="s">
        <v>167</v>
      </c>
      <c r="C79" s="2" t="s">
        <v>168</v>
      </c>
      <c r="D79" s="2" t="s">
        <v>824</v>
      </c>
      <c r="E79" s="2" t="s">
        <v>16</v>
      </c>
      <c r="F79" s="40">
        <v>45811</v>
      </c>
      <c r="G79" s="2" t="s">
        <v>13</v>
      </c>
      <c r="H79" s="87">
        <v>0.33333333333333331</v>
      </c>
      <c r="I79" s="87">
        <v>0.70833333333333337</v>
      </c>
      <c r="J79" s="88" t="str">
        <f t="shared" si="6"/>
        <v>Vắng mặt</v>
      </c>
      <c r="K79" s="2" t="s">
        <v>14</v>
      </c>
      <c r="L79" s="2" t="s">
        <v>14</v>
      </c>
      <c r="M79" s="35" t="s">
        <v>808</v>
      </c>
      <c r="N79" s="37">
        <f t="shared" si="7"/>
        <v>0</v>
      </c>
      <c r="O79" s="37">
        <f t="shared" si="8"/>
        <v>0</v>
      </c>
      <c r="P79" s="91">
        <f t="shared" si="9"/>
        <v>0</v>
      </c>
      <c r="Q79" s="77" t="s">
        <v>884</v>
      </c>
    </row>
    <row r="80" spans="1:17" x14ac:dyDescent="0.25">
      <c r="A80" t="str">
        <f t="shared" si="10"/>
        <v>845812</v>
      </c>
      <c r="B80" s="2" t="s">
        <v>167</v>
      </c>
      <c r="C80" s="2" t="s">
        <v>168</v>
      </c>
      <c r="D80" s="2" t="s">
        <v>824</v>
      </c>
      <c r="E80" s="2" t="s">
        <v>19</v>
      </c>
      <c r="F80" s="40">
        <v>45812</v>
      </c>
      <c r="G80" s="2" t="s">
        <v>13</v>
      </c>
      <c r="H80" s="87">
        <v>0.33333333333333331</v>
      </c>
      <c r="I80" s="87">
        <v>0.70833333333333337</v>
      </c>
      <c r="J80" s="88" t="str">
        <f t="shared" si="6"/>
        <v>Vắng mặt</v>
      </c>
      <c r="K80" s="2" t="s">
        <v>14</v>
      </c>
      <c r="L80" s="2" t="s">
        <v>14</v>
      </c>
      <c r="M80" s="35" t="s">
        <v>808</v>
      </c>
      <c r="N80" s="37">
        <f t="shared" si="7"/>
        <v>0</v>
      </c>
      <c r="O80" s="37">
        <f t="shared" si="8"/>
        <v>0</v>
      </c>
      <c r="P80" s="91">
        <f t="shared" si="9"/>
        <v>0</v>
      </c>
      <c r="Q80" s="77" t="s">
        <v>884</v>
      </c>
    </row>
    <row r="81" spans="1:17" x14ac:dyDescent="0.25">
      <c r="A81" t="str">
        <f t="shared" si="10"/>
        <v>845813</v>
      </c>
      <c r="B81" s="2" t="s">
        <v>167</v>
      </c>
      <c r="C81" s="2" t="s">
        <v>168</v>
      </c>
      <c r="D81" s="2" t="s">
        <v>824</v>
      </c>
      <c r="E81" s="2" t="s">
        <v>22</v>
      </c>
      <c r="F81" s="40">
        <v>45813</v>
      </c>
      <c r="G81" s="2" t="s">
        <v>13</v>
      </c>
      <c r="H81" s="87">
        <v>0.33333333333333331</v>
      </c>
      <c r="I81" s="87">
        <v>0.70833333333333337</v>
      </c>
      <c r="J81" s="88" t="str">
        <f t="shared" si="6"/>
        <v>Vắng mặt</v>
      </c>
      <c r="K81" s="2" t="s">
        <v>14</v>
      </c>
      <c r="L81" s="2" t="s">
        <v>14</v>
      </c>
      <c r="M81" s="35" t="s">
        <v>808</v>
      </c>
      <c r="N81" s="37">
        <f t="shared" si="7"/>
        <v>0</v>
      </c>
      <c r="O81" s="37">
        <f t="shared" si="8"/>
        <v>0</v>
      </c>
      <c r="P81" s="91">
        <f t="shared" si="9"/>
        <v>0</v>
      </c>
      <c r="Q81" s="77" t="s">
        <v>884</v>
      </c>
    </row>
    <row r="82" spans="1:17" x14ac:dyDescent="0.25">
      <c r="A82" t="str">
        <f t="shared" si="10"/>
        <v>845814</v>
      </c>
      <c r="B82" s="2" t="s">
        <v>167</v>
      </c>
      <c r="C82" s="2" t="s">
        <v>168</v>
      </c>
      <c r="D82" s="2" t="s">
        <v>824</v>
      </c>
      <c r="E82" s="2" t="s">
        <v>25</v>
      </c>
      <c r="F82" s="40">
        <v>45814</v>
      </c>
      <c r="G82" s="2" t="s">
        <v>13</v>
      </c>
      <c r="H82" s="87">
        <v>0.33333333333333331</v>
      </c>
      <c r="I82" s="87">
        <v>0.70833333333333337</v>
      </c>
      <c r="J82" s="88" t="str">
        <f t="shared" si="6"/>
        <v>Vắng mặt</v>
      </c>
      <c r="K82" s="2" t="s">
        <v>14</v>
      </c>
      <c r="L82" s="2" t="s">
        <v>14</v>
      </c>
      <c r="M82" s="35" t="s">
        <v>808</v>
      </c>
      <c r="N82" s="37">
        <f t="shared" si="7"/>
        <v>0</v>
      </c>
      <c r="O82" s="37">
        <f t="shared" si="8"/>
        <v>0</v>
      </c>
      <c r="P82" s="91">
        <f t="shared" si="9"/>
        <v>0</v>
      </c>
      <c r="Q82" s="77" t="s">
        <v>884</v>
      </c>
    </row>
    <row r="83" spans="1:17" x14ac:dyDescent="0.25">
      <c r="A83" t="str">
        <f t="shared" si="10"/>
        <v>845815</v>
      </c>
      <c r="B83" s="2" t="s">
        <v>167</v>
      </c>
      <c r="C83" s="2" t="s">
        <v>168</v>
      </c>
      <c r="D83" s="2" t="s">
        <v>824</v>
      </c>
      <c r="E83" s="2" t="s">
        <v>28</v>
      </c>
      <c r="F83" s="40">
        <v>45815</v>
      </c>
      <c r="G83" s="2" t="s">
        <v>13</v>
      </c>
      <c r="H83" s="87">
        <v>0.33333333333333331</v>
      </c>
      <c r="I83" s="87">
        <v>0.70833333333333337</v>
      </c>
      <c r="J83" s="88" t="str">
        <f t="shared" si="6"/>
        <v>Vắng mặt</v>
      </c>
      <c r="K83" s="2" t="s">
        <v>14</v>
      </c>
      <c r="L83" s="2" t="s">
        <v>14</v>
      </c>
      <c r="M83" s="35" t="s">
        <v>808</v>
      </c>
      <c r="N83" s="37">
        <f t="shared" si="7"/>
        <v>0</v>
      </c>
      <c r="O83" s="37">
        <f t="shared" si="8"/>
        <v>0</v>
      </c>
      <c r="P83" s="91">
        <f t="shared" si="9"/>
        <v>0</v>
      </c>
      <c r="Q83" s="77" t="s">
        <v>884</v>
      </c>
    </row>
    <row r="84" spans="1:17" x14ac:dyDescent="0.25">
      <c r="A84" t="str">
        <f t="shared" si="10"/>
        <v>845817</v>
      </c>
      <c r="B84" s="2" t="s">
        <v>167</v>
      </c>
      <c r="C84" s="2" t="s">
        <v>168</v>
      </c>
      <c r="D84" s="2" t="s">
        <v>824</v>
      </c>
      <c r="E84" s="2" t="s">
        <v>31</v>
      </c>
      <c r="F84" s="40">
        <v>45817</v>
      </c>
      <c r="G84" s="2" t="s">
        <v>13</v>
      </c>
      <c r="H84" s="87">
        <v>0.33333333333333331</v>
      </c>
      <c r="I84" s="87">
        <v>0.70833333333333337</v>
      </c>
      <c r="J84" s="88" t="str">
        <f t="shared" si="6"/>
        <v>Vắng mặt</v>
      </c>
      <c r="K84" s="2" t="s">
        <v>14</v>
      </c>
      <c r="L84" s="2" t="s">
        <v>14</v>
      </c>
      <c r="M84" s="35" t="s">
        <v>808</v>
      </c>
      <c r="N84" s="37">
        <f t="shared" si="7"/>
        <v>0</v>
      </c>
      <c r="O84" s="37">
        <f t="shared" si="8"/>
        <v>0</v>
      </c>
      <c r="P84" s="91">
        <f t="shared" si="9"/>
        <v>0</v>
      </c>
      <c r="Q84" s="77" t="s">
        <v>884</v>
      </c>
    </row>
    <row r="85" spans="1:17" x14ac:dyDescent="0.25">
      <c r="A85" t="str">
        <f t="shared" si="10"/>
        <v>845818</v>
      </c>
      <c r="B85" s="2" t="s">
        <v>167</v>
      </c>
      <c r="C85" s="2" t="s">
        <v>168</v>
      </c>
      <c r="D85" s="2" t="s">
        <v>824</v>
      </c>
      <c r="E85" s="2" t="s">
        <v>34</v>
      </c>
      <c r="F85" s="40">
        <v>45818</v>
      </c>
      <c r="G85" s="2" t="s">
        <v>13</v>
      </c>
      <c r="H85" s="87">
        <v>0.33333333333333331</v>
      </c>
      <c r="I85" s="87">
        <v>0.70833333333333337</v>
      </c>
      <c r="J85" s="88" t="str">
        <f t="shared" si="6"/>
        <v>Vắng mặt</v>
      </c>
      <c r="K85" s="2" t="s">
        <v>14</v>
      </c>
      <c r="L85" s="2" t="s">
        <v>14</v>
      </c>
      <c r="M85" s="35" t="s">
        <v>808</v>
      </c>
      <c r="N85" s="37">
        <f t="shared" si="7"/>
        <v>0</v>
      </c>
      <c r="O85" s="37">
        <f t="shared" si="8"/>
        <v>0</v>
      </c>
      <c r="P85" s="91">
        <f t="shared" si="9"/>
        <v>0</v>
      </c>
      <c r="Q85" s="77" t="s">
        <v>884</v>
      </c>
    </row>
    <row r="86" spans="1:17" x14ac:dyDescent="0.25">
      <c r="A86" t="str">
        <f t="shared" si="10"/>
        <v>845819</v>
      </c>
      <c r="B86" s="2" t="s">
        <v>167</v>
      </c>
      <c r="C86" s="2" t="s">
        <v>168</v>
      </c>
      <c r="D86" s="2" t="s">
        <v>824</v>
      </c>
      <c r="E86" s="2" t="s">
        <v>37</v>
      </c>
      <c r="F86" s="40">
        <v>45819</v>
      </c>
      <c r="G86" s="2" t="s">
        <v>13</v>
      </c>
      <c r="H86" s="87">
        <v>0.33333333333333331</v>
      </c>
      <c r="I86" s="87">
        <v>0.70833333333333337</v>
      </c>
      <c r="J86" s="88" t="str">
        <f t="shared" si="6"/>
        <v>Vắng mặt</v>
      </c>
      <c r="K86" s="2" t="s">
        <v>14</v>
      </c>
      <c r="L86" s="2" t="s">
        <v>14</v>
      </c>
      <c r="M86" s="35" t="s">
        <v>808</v>
      </c>
      <c r="N86" s="37">
        <f t="shared" si="7"/>
        <v>0</v>
      </c>
      <c r="O86" s="37">
        <f t="shared" si="8"/>
        <v>0</v>
      </c>
      <c r="P86" s="91">
        <f t="shared" si="9"/>
        <v>0</v>
      </c>
      <c r="Q86" s="77" t="s">
        <v>884</v>
      </c>
    </row>
    <row r="87" spans="1:17" x14ac:dyDescent="0.25">
      <c r="A87" t="str">
        <f t="shared" si="10"/>
        <v>845820</v>
      </c>
      <c r="B87" s="2" t="s">
        <v>167</v>
      </c>
      <c r="C87" s="2" t="s">
        <v>168</v>
      </c>
      <c r="D87" s="2" t="s">
        <v>824</v>
      </c>
      <c r="E87" s="2" t="s">
        <v>40</v>
      </c>
      <c r="F87" s="40">
        <v>45820</v>
      </c>
      <c r="G87" s="2" t="s">
        <v>13</v>
      </c>
      <c r="H87" s="87">
        <v>0.33333333333333331</v>
      </c>
      <c r="I87" s="87">
        <v>0.70833333333333337</v>
      </c>
      <c r="J87" s="88" t="str">
        <f t="shared" si="6"/>
        <v>Vắng mặt</v>
      </c>
      <c r="K87" s="2" t="s">
        <v>14</v>
      </c>
      <c r="L87" s="2" t="s">
        <v>14</v>
      </c>
      <c r="M87" s="35" t="s">
        <v>808</v>
      </c>
      <c r="N87" s="37">
        <f t="shared" si="7"/>
        <v>0</v>
      </c>
      <c r="O87" s="37">
        <f t="shared" si="8"/>
        <v>0</v>
      </c>
      <c r="P87" s="91">
        <f t="shared" si="9"/>
        <v>0</v>
      </c>
      <c r="Q87" s="77" t="s">
        <v>884</v>
      </c>
    </row>
    <row r="88" spans="1:17" x14ac:dyDescent="0.25">
      <c r="A88" t="str">
        <f t="shared" si="10"/>
        <v>845821</v>
      </c>
      <c r="B88" s="2" t="s">
        <v>167</v>
      </c>
      <c r="C88" s="2" t="s">
        <v>168</v>
      </c>
      <c r="D88" s="2" t="s">
        <v>824</v>
      </c>
      <c r="E88" s="2" t="s">
        <v>42</v>
      </c>
      <c r="F88" s="40">
        <v>45821</v>
      </c>
      <c r="G88" s="2" t="s">
        <v>13</v>
      </c>
      <c r="H88" s="87">
        <v>0.33333333333333331</v>
      </c>
      <c r="I88" s="87">
        <v>0.70833333333333337</v>
      </c>
      <c r="J88" s="88" t="str">
        <f t="shared" si="6"/>
        <v>Vắng mặt</v>
      </c>
      <c r="K88" s="2" t="s">
        <v>14</v>
      </c>
      <c r="L88" s="2" t="s">
        <v>14</v>
      </c>
      <c r="M88" s="35" t="s">
        <v>808</v>
      </c>
      <c r="N88" s="37">
        <f t="shared" si="7"/>
        <v>0</v>
      </c>
      <c r="O88" s="37">
        <f t="shared" si="8"/>
        <v>0</v>
      </c>
      <c r="P88" s="91">
        <f t="shared" si="9"/>
        <v>0</v>
      </c>
      <c r="Q88" s="77" t="s">
        <v>884</v>
      </c>
    </row>
    <row r="89" spans="1:17" x14ac:dyDescent="0.25">
      <c r="A89" t="str">
        <f t="shared" si="10"/>
        <v>845822</v>
      </c>
      <c r="B89" s="2" t="s">
        <v>167</v>
      </c>
      <c r="C89" s="2" t="s">
        <v>168</v>
      </c>
      <c r="D89" s="2" t="s">
        <v>824</v>
      </c>
      <c r="E89" s="2" t="s">
        <v>43</v>
      </c>
      <c r="F89" s="40">
        <v>45822</v>
      </c>
      <c r="G89" s="2" t="s">
        <v>13</v>
      </c>
      <c r="H89" s="87">
        <v>0.33333333333333331</v>
      </c>
      <c r="I89" s="87">
        <v>0.70833333333333337</v>
      </c>
      <c r="J89" s="88" t="str">
        <f t="shared" si="6"/>
        <v>Vắng mặt</v>
      </c>
      <c r="K89" s="2" t="s">
        <v>14</v>
      </c>
      <c r="L89" s="2" t="s">
        <v>14</v>
      </c>
      <c r="M89" s="35" t="s">
        <v>808</v>
      </c>
      <c r="N89" s="37">
        <f t="shared" si="7"/>
        <v>0</v>
      </c>
      <c r="O89" s="37">
        <f t="shared" si="8"/>
        <v>0</v>
      </c>
      <c r="P89" s="91">
        <f t="shared" si="9"/>
        <v>0</v>
      </c>
      <c r="Q89" s="77" t="s">
        <v>884</v>
      </c>
    </row>
    <row r="90" spans="1:17" x14ac:dyDescent="0.25">
      <c r="A90" t="str">
        <f t="shared" si="10"/>
        <v>845824</v>
      </c>
      <c r="B90" s="2" t="s">
        <v>167</v>
      </c>
      <c r="C90" s="2" t="s">
        <v>168</v>
      </c>
      <c r="D90" s="2" t="s">
        <v>824</v>
      </c>
      <c r="E90" s="2" t="s">
        <v>44</v>
      </c>
      <c r="F90" s="40">
        <v>45824</v>
      </c>
      <c r="G90" s="2" t="s">
        <v>13</v>
      </c>
      <c r="H90" s="87">
        <v>0.33333333333333331</v>
      </c>
      <c r="I90" s="87">
        <v>0.70833333333333337</v>
      </c>
      <c r="J90" s="88" t="str">
        <f t="shared" si="6"/>
        <v>Vắng mặt</v>
      </c>
      <c r="K90" s="2" t="s">
        <v>14</v>
      </c>
      <c r="L90" s="2" t="s">
        <v>14</v>
      </c>
      <c r="M90" s="35" t="s">
        <v>808</v>
      </c>
      <c r="N90" s="37">
        <f t="shared" si="7"/>
        <v>0</v>
      </c>
      <c r="O90" s="37">
        <f t="shared" si="8"/>
        <v>0</v>
      </c>
      <c r="P90" s="91">
        <f t="shared" si="9"/>
        <v>0</v>
      </c>
      <c r="Q90" s="77" t="s">
        <v>884</v>
      </c>
    </row>
    <row r="91" spans="1:17" x14ac:dyDescent="0.25">
      <c r="A91" t="str">
        <f t="shared" si="10"/>
        <v>845825</v>
      </c>
      <c r="B91" s="2" t="s">
        <v>167</v>
      </c>
      <c r="C91" s="2" t="s">
        <v>168</v>
      </c>
      <c r="D91" s="2" t="s">
        <v>824</v>
      </c>
      <c r="E91" s="2" t="s">
        <v>47</v>
      </c>
      <c r="F91" s="40">
        <v>45825</v>
      </c>
      <c r="G91" s="2" t="s">
        <v>13</v>
      </c>
      <c r="H91" s="87">
        <v>0.33333333333333331</v>
      </c>
      <c r="I91" s="87">
        <v>0.70833333333333337</v>
      </c>
      <c r="J91" s="88" t="str">
        <f t="shared" si="6"/>
        <v>Vắng mặt</v>
      </c>
      <c r="K91" s="2" t="s">
        <v>14</v>
      </c>
      <c r="L91" s="2" t="s">
        <v>14</v>
      </c>
      <c r="M91" s="35" t="s">
        <v>808</v>
      </c>
      <c r="N91" s="37">
        <f t="shared" si="7"/>
        <v>0</v>
      </c>
      <c r="O91" s="37">
        <f t="shared" si="8"/>
        <v>0</v>
      </c>
      <c r="P91" s="91">
        <f t="shared" si="9"/>
        <v>0</v>
      </c>
      <c r="Q91" s="77" t="s">
        <v>884</v>
      </c>
    </row>
    <row r="92" spans="1:17" x14ac:dyDescent="0.25">
      <c r="A92" t="str">
        <f t="shared" si="10"/>
        <v>845826</v>
      </c>
      <c r="B92" s="2" t="s">
        <v>167</v>
      </c>
      <c r="C92" s="2" t="s">
        <v>168</v>
      </c>
      <c r="D92" s="2" t="s">
        <v>824</v>
      </c>
      <c r="E92" s="2" t="s">
        <v>50</v>
      </c>
      <c r="F92" s="40">
        <v>45826</v>
      </c>
      <c r="G92" s="2" t="s">
        <v>13</v>
      </c>
      <c r="H92" s="87">
        <v>0.33333333333333331</v>
      </c>
      <c r="I92" s="87">
        <v>0.70833333333333337</v>
      </c>
      <c r="J92" s="88" t="str">
        <f t="shared" si="6"/>
        <v>Vắng mặt</v>
      </c>
      <c r="K92" s="2" t="s">
        <v>14</v>
      </c>
      <c r="L92" s="2" t="s">
        <v>14</v>
      </c>
      <c r="M92" s="35" t="s">
        <v>808</v>
      </c>
      <c r="N92" s="37">
        <f t="shared" si="7"/>
        <v>0</v>
      </c>
      <c r="O92" s="37">
        <f t="shared" si="8"/>
        <v>0</v>
      </c>
      <c r="P92" s="91">
        <f t="shared" si="9"/>
        <v>0</v>
      </c>
      <c r="Q92" s="77" t="s">
        <v>884</v>
      </c>
    </row>
    <row r="93" spans="1:17" x14ac:dyDescent="0.25">
      <c r="A93" t="str">
        <f t="shared" si="10"/>
        <v>845827</v>
      </c>
      <c r="B93" s="2" t="s">
        <v>167</v>
      </c>
      <c r="C93" s="2" t="s">
        <v>168</v>
      </c>
      <c r="D93" s="2" t="s">
        <v>824</v>
      </c>
      <c r="E93" s="2" t="s">
        <v>53</v>
      </c>
      <c r="F93" s="40">
        <v>45827</v>
      </c>
      <c r="G93" s="2" t="s">
        <v>13</v>
      </c>
      <c r="H93" s="87">
        <v>0.33333333333333331</v>
      </c>
      <c r="I93" s="87">
        <v>0.70833333333333337</v>
      </c>
      <c r="J93" s="88" t="str">
        <f t="shared" si="6"/>
        <v>Vắng mặt</v>
      </c>
      <c r="K93" s="2" t="s">
        <v>14</v>
      </c>
      <c r="L93" s="2" t="s">
        <v>14</v>
      </c>
      <c r="M93" s="35" t="s">
        <v>808</v>
      </c>
      <c r="N93" s="37">
        <f t="shared" si="7"/>
        <v>0</v>
      </c>
      <c r="O93" s="37">
        <f t="shared" si="8"/>
        <v>0</v>
      </c>
      <c r="P93" s="91">
        <f t="shared" si="9"/>
        <v>0</v>
      </c>
      <c r="Q93" s="77" t="s">
        <v>884</v>
      </c>
    </row>
    <row r="94" spans="1:17" x14ac:dyDescent="0.25">
      <c r="A94" t="str">
        <f t="shared" si="10"/>
        <v>845828</v>
      </c>
      <c r="B94" s="2" t="s">
        <v>167</v>
      </c>
      <c r="C94" s="2" t="s">
        <v>168</v>
      </c>
      <c r="D94" s="2" t="s">
        <v>824</v>
      </c>
      <c r="E94" s="2" t="s">
        <v>56</v>
      </c>
      <c r="F94" s="40">
        <v>45828</v>
      </c>
      <c r="G94" s="2" t="s">
        <v>13</v>
      </c>
      <c r="H94" s="87">
        <v>0.33333333333333331</v>
      </c>
      <c r="I94" s="87">
        <v>0.70833333333333337</v>
      </c>
      <c r="J94" s="88" t="str">
        <f t="shared" si="6"/>
        <v>Vắng mặt</v>
      </c>
      <c r="K94" s="2" t="s">
        <v>14</v>
      </c>
      <c r="L94" s="2" t="s">
        <v>14</v>
      </c>
      <c r="M94" s="35" t="s">
        <v>808</v>
      </c>
      <c r="N94" s="37">
        <f t="shared" si="7"/>
        <v>0</v>
      </c>
      <c r="O94" s="37">
        <f t="shared" si="8"/>
        <v>0</v>
      </c>
      <c r="P94" s="91">
        <f t="shared" si="9"/>
        <v>0</v>
      </c>
      <c r="Q94" s="77" t="s">
        <v>884</v>
      </c>
    </row>
    <row r="95" spans="1:17" x14ac:dyDescent="0.25">
      <c r="A95" t="str">
        <f t="shared" si="10"/>
        <v>845829</v>
      </c>
      <c r="B95" s="2" t="s">
        <v>167</v>
      </c>
      <c r="C95" s="2" t="s">
        <v>168</v>
      </c>
      <c r="D95" s="2" t="s">
        <v>824</v>
      </c>
      <c r="E95" s="2" t="s">
        <v>58</v>
      </c>
      <c r="F95" s="40">
        <v>45829</v>
      </c>
      <c r="G95" s="2" t="s">
        <v>13</v>
      </c>
      <c r="H95" s="87">
        <v>0.33333333333333331</v>
      </c>
      <c r="I95" s="87">
        <v>0.70833333333333337</v>
      </c>
      <c r="J95" s="88" t="str">
        <f t="shared" si="6"/>
        <v>Vắng mặt</v>
      </c>
      <c r="K95" s="2" t="s">
        <v>14</v>
      </c>
      <c r="L95" s="2" t="s">
        <v>14</v>
      </c>
      <c r="M95" s="35" t="s">
        <v>808</v>
      </c>
      <c r="N95" s="37">
        <f t="shared" si="7"/>
        <v>0</v>
      </c>
      <c r="O95" s="37">
        <f t="shared" si="8"/>
        <v>0</v>
      </c>
      <c r="P95" s="91">
        <f t="shared" si="9"/>
        <v>0</v>
      </c>
      <c r="Q95" s="77" t="s">
        <v>884</v>
      </c>
    </row>
    <row r="96" spans="1:17" x14ac:dyDescent="0.25">
      <c r="A96" t="str">
        <f t="shared" ref="A96:A159" si="11">B96&amp;F96</f>
        <v>845831</v>
      </c>
      <c r="B96" s="2" t="s">
        <v>167</v>
      </c>
      <c r="C96" s="2" t="s">
        <v>168</v>
      </c>
      <c r="D96" s="2" t="s">
        <v>824</v>
      </c>
      <c r="E96" s="2" t="s">
        <v>61</v>
      </c>
      <c r="F96" s="40">
        <v>45831</v>
      </c>
      <c r="G96" s="2" t="s">
        <v>13</v>
      </c>
      <c r="H96" s="87">
        <v>0.33333333333333331</v>
      </c>
      <c r="I96" s="87">
        <v>0.70833333333333337</v>
      </c>
      <c r="J96" s="88" t="str">
        <f t="shared" si="6"/>
        <v>Vắng mặt</v>
      </c>
      <c r="K96" s="2" t="s">
        <v>14</v>
      </c>
      <c r="L96" s="2" t="s">
        <v>14</v>
      </c>
      <c r="M96" s="35" t="s">
        <v>808</v>
      </c>
      <c r="N96" s="37">
        <f t="shared" si="7"/>
        <v>0</v>
      </c>
      <c r="O96" s="37">
        <f t="shared" si="8"/>
        <v>0</v>
      </c>
      <c r="P96" s="91">
        <f t="shared" si="9"/>
        <v>0</v>
      </c>
      <c r="Q96" s="77" t="s">
        <v>884</v>
      </c>
    </row>
    <row r="97" spans="1:17" x14ac:dyDescent="0.25">
      <c r="A97" t="str">
        <f t="shared" si="11"/>
        <v>845832</v>
      </c>
      <c r="B97" s="2" t="s">
        <v>167</v>
      </c>
      <c r="C97" s="2" t="s">
        <v>168</v>
      </c>
      <c r="D97" s="2" t="s">
        <v>824</v>
      </c>
      <c r="E97" s="2" t="s">
        <v>64</v>
      </c>
      <c r="F97" s="40">
        <v>45832</v>
      </c>
      <c r="G97" s="2" t="s">
        <v>13</v>
      </c>
      <c r="H97" s="87">
        <v>0.33333333333333331</v>
      </c>
      <c r="I97" s="87">
        <v>0.70833333333333337</v>
      </c>
      <c r="J97" s="88" t="str">
        <f t="shared" si="6"/>
        <v>Vắng mặt</v>
      </c>
      <c r="K97" s="2" t="s">
        <v>14</v>
      </c>
      <c r="L97" s="2" t="s">
        <v>14</v>
      </c>
      <c r="M97" s="35" t="s">
        <v>808</v>
      </c>
      <c r="N97" s="37">
        <f t="shared" si="7"/>
        <v>0</v>
      </c>
      <c r="O97" s="37">
        <f t="shared" si="8"/>
        <v>0</v>
      </c>
      <c r="P97" s="91">
        <f t="shared" si="9"/>
        <v>0</v>
      </c>
      <c r="Q97" s="77" t="s">
        <v>884</v>
      </c>
    </row>
    <row r="98" spans="1:17" x14ac:dyDescent="0.25">
      <c r="A98" t="str">
        <f t="shared" si="11"/>
        <v>845833</v>
      </c>
      <c r="B98" s="2" t="s">
        <v>167</v>
      </c>
      <c r="C98" s="2" t="s">
        <v>168</v>
      </c>
      <c r="D98" s="2" t="s">
        <v>824</v>
      </c>
      <c r="E98" s="2" t="s">
        <v>67</v>
      </c>
      <c r="F98" s="40">
        <v>45833</v>
      </c>
      <c r="G98" s="2" t="s">
        <v>13</v>
      </c>
      <c r="H98" s="87">
        <v>0.33333333333333331</v>
      </c>
      <c r="I98" s="87">
        <v>0.70833333333333337</v>
      </c>
      <c r="J98" s="88" t="str">
        <f t="shared" si="6"/>
        <v>Vắng mặt</v>
      </c>
      <c r="K98" s="2" t="s">
        <v>14</v>
      </c>
      <c r="L98" s="2" t="s">
        <v>14</v>
      </c>
      <c r="M98" s="35" t="s">
        <v>808</v>
      </c>
      <c r="N98" s="37">
        <f t="shared" si="7"/>
        <v>0</v>
      </c>
      <c r="O98" s="37">
        <f t="shared" si="8"/>
        <v>0</v>
      </c>
      <c r="P98" s="91">
        <f t="shared" si="9"/>
        <v>0</v>
      </c>
      <c r="Q98" s="77" t="s">
        <v>884</v>
      </c>
    </row>
    <row r="99" spans="1:17" x14ac:dyDescent="0.25">
      <c r="A99" t="str">
        <f t="shared" si="11"/>
        <v>845834</v>
      </c>
      <c r="B99" s="2" t="s">
        <v>167</v>
      </c>
      <c r="C99" s="2" t="s">
        <v>168</v>
      </c>
      <c r="D99" s="2" t="s">
        <v>824</v>
      </c>
      <c r="E99" s="2" t="s">
        <v>70</v>
      </c>
      <c r="F99" s="40">
        <v>45834</v>
      </c>
      <c r="G99" s="2" t="s">
        <v>13</v>
      </c>
      <c r="H99" s="87">
        <v>0.33333333333333331</v>
      </c>
      <c r="I99" s="87">
        <v>0.70833333333333337</v>
      </c>
      <c r="J99" s="88" t="str">
        <f t="shared" si="6"/>
        <v>Vắng mặt</v>
      </c>
      <c r="K99" s="2" t="s">
        <v>14</v>
      </c>
      <c r="L99" s="2" t="s">
        <v>14</v>
      </c>
      <c r="M99" s="35" t="s">
        <v>808</v>
      </c>
      <c r="N99" s="37">
        <f t="shared" si="7"/>
        <v>0</v>
      </c>
      <c r="O99" s="37">
        <f t="shared" si="8"/>
        <v>0</v>
      </c>
      <c r="P99" s="91">
        <f t="shared" si="9"/>
        <v>0</v>
      </c>
      <c r="Q99" s="77" t="s">
        <v>884</v>
      </c>
    </row>
    <row r="100" spans="1:17" x14ac:dyDescent="0.25">
      <c r="A100" t="str">
        <f t="shared" si="11"/>
        <v>845835</v>
      </c>
      <c r="B100" s="2" t="s">
        <v>167</v>
      </c>
      <c r="C100" s="2" t="s">
        <v>168</v>
      </c>
      <c r="D100" s="2" t="s">
        <v>824</v>
      </c>
      <c r="E100" s="2" t="s">
        <v>73</v>
      </c>
      <c r="F100" s="40">
        <v>45835</v>
      </c>
      <c r="G100" s="2" t="s">
        <v>13</v>
      </c>
      <c r="H100" s="87">
        <v>0.33333333333333331</v>
      </c>
      <c r="I100" s="87">
        <v>0.70833333333333337</v>
      </c>
      <c r="J100" s="88" t="str">
        <f t="shared" si="6"/>
        <v>Vắng mặt</v>
      </c>
      <c r="K100" s="2" t="s">
        <v>14</v>
      </c>
      <c r="L100" s="2" t="s">
        <v>14</v>
      </c>
      <c r="M100" s="35" t="s">
        <v>808</v>
      </c>
      <c r="N100" s="37">
        <f t="shared" si="7"/>
        <v>0</v>
      </c>
      <c r="O100" s="37">
        <f t="shared" si="8"/>
        <v>0</v>
      </c>
      <c r="P100" s="91">
        <f t="shared" si="9"/>
        <v>0</v>
      </c>
      <c r="Q100" s="77" t="s">
        <v>884</v>
      </c>
    </row>
    <row r="101" spans="1:17" x14ac:dyDescent="0.25">
      <c r="A101" t="str">
        <f t="shared" si="11"/>
        <v>845836</v>
      </c>
      <c r="B101" s="2" t="s">
        <v>167</v>
      </c>
      <c r="C101" s="2" t="s">
        <v>168</v>
      </c>
      <c r="D101" s="2" t="s">
        <v>824</v>
      </c>
      <c r="E101" s="2" t="s">
        <v>76</v>
      </c>
      <c r="F101" s="40">
        <v>45836</v>
      </c>
      <c r="G101" s="2" t="s">
        <v>13</v>
      </c>
      <c r="H101" s="87">
        <v>0.33333333333333331</v>
      </c>
      <c r="I101" s="87">
        <v>0.70833333333333337</v>
      </c>
      <c r="J101" s="88" t="str">
        <f t="shared" si="6"/>
        <v>Vắng mặt</v>
      </c>
      <c r="K101" s="2" t="s">
        <v>14</v>
      </c>
      <c r="L101" s="2" t="s">
        <v>14</v>
      </c>
      <c r="M101" s="35" t="s">
        <v>808</v>
      </c>
      <c r="N101" s="37">
        <f t="shared" si="7"/>
        <v>0</v>
      </c>
      <c r="O101" s="37">
        <f t="shared" si="8"/>
        <v>0</v>
      </c>
      <c r="P101" s="91">
        <f t="shared" si="9"/>
        <v>0</v>
      </c>
      <c r="Q101" s="77" t="s">
        <v>884</v>
      </c>
    </row>
    <row r="102" spans="1:17" x14ac:dyDescent="0.25">
      <c r="A102" t="str">
        <f t="shared" si="11"/>
        <v>845838</v>
      </c>
      <c r="B102" s="2" t="s">
        <v>167</v>
      </c>
      <c r="C102" s="2" t="s">
        <v>168</v>
      </c>
      <c r="D102" s="2" t="s">
        <v>824</v>
      </c>
      <c r="E102" s="2" t="s">
        <v>79</v>
      </c>
      <c r="F102" s="40">
        <v>45838</v>
      </c>
      <c r="G102" s="2" t="s">
        <v>13</v>
      </c>
      <c r="H102" s="87">
        <v>0.33333333333333331</v>
      </c>
      <c r="I102" s="87">
        <v>0.70833333333333337</v>
      </c>
      <c r="J102" s="88" t="str">
        <f t="shared" si="6"/>
        <v>Vắng mặt</v>
      </c>
      <c r="K102" s="2" t="s">
        <v>14</v>
      </c>
      <c r="L102" s="2" t="s">
        <v>14</v>
      </c>
      <c r="M102" s="35" t="s">
        <v>808</v>
      </c>
      <c r="N102" s="37">
        <f t="shared" si="7"/>
        <v>0</v>
      </c>
      <c r="O102" s="37">
        <f t="shared" si="8"/>
        <v>0</v>
      </c>
      <c r="P102" s="91">
        <f t="shared" si="9"/>
        <v>0</v>
      </c>
      <c r="Q102" s="77" t="s">
        <v>884</v>
      </c>
    </row>
    <row r="103" spans="1:17" x14ac:dyDescent="0.25">
      <c r="A103" t="str">
        <f t="shared" si="11"/>
        <v>945810</v>
      </c>
      <c r="B103" s="2" t="s">
        <v>169</v>
      </c>
      <c r="C103" s="2" t="s">
        <v>170</v>
      </c>
      <c r="D103" s="2" t="s">
        <v>824</v>
      </c>
      <c r="E103" s="2" t="s">
        <v>12</v>
      </c>
      <c r="F103" s="40">
        <v>45810</v>
      </c>
      <c r="G103" s="2" t="s">
        <v>13</v>
      </c>
      <c r="H103" s="87">
        <v>0.33333333333333331</v>
      </c>
      <c r="I103" s="87">
        <v>0.70833333333333337</v>
      </c>
      <c r="J103" s="88" t="str">
        <f t="shared" si="6"/>
        <v>Bình thường</v>
      </c>
      <c r="K103" s="2" t="s">
        <v>171</v>
      </c>
      <c r="L103" s="2" t="s">
        <v>172</v>
      </c>
      <c r="M103" s="35" t="s">
        <v>830</v>
      </c>
      <c r="N103" s="37">
        <f t="shared" si="7"/>
        <v>0</v>
      </c>
      <c r="O103" s="37">
        <f t="shared" si="8"/>
        <v>56</v>
      </c>
      <c r="P103" s="91">
        <f t="shared" si="9"/>
        <v>0</v>
      </c>
    </row>
    <row r="104" spans="1:17" x14ac:dyDescent="0.25">
      <c r="A104" t="str">
        <f t="shared" si="11"/>
        <v>945811</v>
      </c>
      <c r="B104" s="2" t="s">
        <v>169</v>
      </c>
      <c r="C104" s="2" t="s">
        <v>170</v>
      </c>
      <c r="D104" s="2" t="s">
        <v>824</v>
      </c>
      <c r="E104" s="2" t="s">
        <v>16</v>
      </c>
      <c r="F104" s="40">
        <v>45811</v>
      </c>
      <c r="G104" s="2" t="s">
        <v>13</v>
      </c>
      <c r="H104" s="87">
        <v>0.33333333333333331</v>
      </c>
      <c r="I104" s="87">
        <v>0.70833333333333337</v>
      </c>
      <c r="J104" s="88" t="str">
        <f t="shared" si="6"/>
        <v>Bình thường</v>
      </c>
      <c r="K104" s="2" t="s">
        <v>173</v>
      </c>
      <c r="L104" s="2" t="s">
        <v>174</v>
      </c>
      <c r="M104" s="35" t="s">
        <v>830</v>
      </c>
      <c r="N104" s="37">
        <f t="shared" si="7"/>
        <v>0</v>
      </c>
      <c r="O104" s="37">
        <f t="shared" si="8"/>
        <v>54</v>
      </c>
      <c r="P104" s="91">
        <f t="shared" si="9"/>
        <v>0</v>
      </c>
    </row>
    <row r="105" spans="1:17" x14ac:dyDescent="0.25">
      <c r="A105" t="str">
        <f t="shared" si="11"/>
        <v>945812</v>
      </c>
      <c r="B105" s="2" t="s">
        <v>169</v>
      </c>
      <c r="C105" s="2" t="s">
        <v>170</v>
      </c>
      <c r="D105" s="2" t="s">
        <v>824</v>
      </c>
      <c r="E105" s="2" t="s">
        <v>19</v>
      </c>
      <c r="F105" s="40">
        <v>45812</v>
      </c>
      <c r="G105" s="2" t="s">
        <v>13</v>
      </c>
      <c r="H105" s="87">
        <v>0.33333333333333331</v>
      </c>
      <c r="I105" s="87">
        <v>0.70833333333333337</v>
      </c>
      <c r="J105" s="88" t="str">
        <f t="shared" si="6"/>
        <v>Bình thường</v>
      </c>
      <c r="K105" s="2" t="s">
        <v>175</v>
      </c>
      <c r="L105" s="2" t="s">
        <v>176</v>
      </c>
      <c r="M105" s="35" t="s">
        <v>830</v>
      </c>
      <c r="N105" s="37">
        <f t="shared" si="7"/>
        <v>0</v>
      </c>
      <c r="O105" s="37">
        <f t="shared" si="8"/>
        <v>57</v>
      </c>
      <c r="P105" s="91">
        <f t="shared" si="9"/>
        <v>0</v>
      </c>
    </row>
    <row r="106" spans="1:17" x14ac:dyDescent="0.25">
      <c r="A106" t="str">
        <f t="shared" si="11"/>
        <v>945813</v>
      </c>
      <c r="B106" s="2" t="s">
        <v>169</v>
      </c>
      <c r="C106" s="2" t="s">
        <v>170</v>
      </c>
      <c r="D106" s="2" t="s">
        <v>824</v>
      </c>
      <c r="E106" s="2" t="s">
        <v>22</v>
      </c>
      <c r="F106" s="40">
        <v>45813</v>
      </c>
      <c r="G106" s="2" t="s">
        <v>13</v>
      </c>
      <c r="H106" s="87">
        <v>0.33333333333333331</v>
      </c>
      <c r="I106" s="87">
        <v>0.70833333333333337</v>
      </c>
      <c r="J106" s="88" t="str">
        <f t="shared" si="6"/>
        <v>Bình thường</v>
      </c>
      <c r="K106" s="2" t="s">
        <v>177</v>
      </c>
      <c r="L106" s="2" t="s">
        <v>178</v>
      </c>
      <c r="M106" s="35" t="s">
        <v>830</v>
      </c>
      <c r="N106" s="37">
        <f t="shared" si="7"/>
        <v>0</v>
      </c>
      <c r="O106" s="37">
        <f t="shared" si="8"/>
        <v>59</v>
      </c>
      <c r="P106" s="91">
        <f t="shared" si="9"/>
        <v>0</v>
      </c>
    </row>
    <row r="107" spans="1:17" x14ac:dyDescent="0.25">
      <c r="A107" t="str">
        <f t="shared" si="11"/>
        <v>945814</v>
      </c>
      <c r="B107" s="2" t="s">
        <v>169</v>
      </c>
      <c r="C107" s="2" t="s">
        <v>170</v>
      </c>
      <c r="D107" s="2" t="s">
        <v>824</v>
      </c>
      <c r="E107" s="2" t="s">
        <v>25</v>
      </c>
      <c r="F107" s="40">
        <v>45814</v>
      </c>
      <c r="G107" s="2" t="s">
        <v>13</v>
      </c>
      <c r="H107" s="87">
        <v>0.33333333333333331</v>
      </c>
      <c r="I107" s="87">
        <v>0.70833333333333337</v>
      </c>
      <c r="J107" s="88" t="str">
        <f t="shared" si="6"/>
        <v>Bình thường</v>
      </c>
      <c r="K107" s="2" t="s">
        <v>179</v>
      </c>
      <c r="L107" s="2" t="s">
        <v>180</v>
      </c>
      <c r="M107" s="35" t="s">
        <v>830</v>
      </c>
      <c r="N107" s="37">
        <f t="shared" si="7"/>
        <v>0</v>
      </c>
      <c r="O107" s="37">
        <f t="shared" si="8"/>
        <v>55</v>
      </c>
      <c r="P107" s="91">
        <f t="shared" si="9"/>
        <v>0</v>
      </c>
    </row>
    <row r="108" spans="1:17" x14ac:dyDescent="0.25">
      <c r="A108" t="str">
        <f t="shared" si="11"/>
        <v>945815</v>
      </c>
      <c r="B108" s="2" t="s">
        <v>169</v>
      </c>
      <c r="C108" s="2" t="s">
        <v>170</v>
      </c>
      <c r="D108" s="2" t="s">
        <v>824</v>
      </c>
      <c r="E108" s="2" t="s">
        <v>28</v>
      </c>
      <c r="F108" s="40">
        <v>45815</v>
      </c>
      <c r="G108" s="2" t="s">
        <v>13</v>
      </c>
      <c r="H108" s="87">
        <v>0.33333333333333331</v>
      </c>
      <c r="I108" s="87">
        <v>0.70833333333333337</v>
      </c>
      <c r="J108" s="88" t="str">
        <f t="shared" si="6"/>
        <v>Bình thường</v>
      </c>
      <c r="K108" s="2" t="s">
        <v>181</v>
      </c>
      <c r="L108" s="2" t="s">
        <v>182</v>
      </c>
      <c r="M108" s="35" t="s">
        <v>830</v>
      </c>
      <c r="N108" s="37">
        <f t="shared" si="7"/>
        <v>0</v>
      </c>
      <c r="O108" s="37">
        <f t="shared" si="8"/>
        <v>37</v>
      </c>
      <c r="P108" s="91">
        <f t="shared" si="9"/>
        <v>0</v>
      </c>
    </row>
    <row r="109" spans="1:17" x14ac:dyDescent="0.25">
      <c r="A109" t="str">
        <f t="shared" si="11"/>
        <v>945817</v>
      </c>
      <c r="B109" s="2" t="s">
        <v>169</v>
      </c>
      <c r="C109" s="2" t="s">
        <v>170</v>
      </c>
      <c r="D109" s="2" t="s">
        <v>824</v>
      </c>
      <c r="E109" s="2" t="s">
        <v>31</v>
      </c>
      <c r="F109" s="40">
        <v>45817</v>
      </c>
      <c r="G109" s="2" t="s">
        <v>13</v>
      </c>
      <c r="H109" s="87">
        <v>0.33333333333333331</v>
      </c>
      <c r="I109" s="87">
        <v>0.70833333333333337</v>
      </c>
      <c r="J109" s="88" t="str">
        <f t="shared" si="6"/>
        <v>Bình thường</v>
      </c>
      <c r="K109" s="2" t="s">
        <v>183</v>
      </c>
      <c r="L109" s="2" t="s">
        <v>184</v>
      </c>
      <c r="M109" s="35" t="s">
        <v>830</v>
      </c>
      <c r="N109" s="37">
        <f t="shared" si="7"/>
        <v>0</v>
      </c>
      <c r="O109" s="37">
        <f t="shared" si="8"/>
        <v>73</v>
      </c>
      <c r="P109" s="91">
        <f t="shared" si="9"/>
        <v>0</v>
      </c>
    </row>
    <row r="110" spans="1:17" x14ac:dyDescent="0.25">
      <c r="A110" t="str">
        <f t="shared" si="11"/>
        <v>945818</v>
      </c>
      <c r="B110" s="2" t="s">
        <v>169</v>
      </c>
      <c r="C110" s="2" t="s">
        <v>170</v>
      </c>
      <c r="D110" s="2" t="s">
        <v>824</v>
      </c>
      <c r="E110" s="2" t="s">
        <v>34</v>
      </c>
      <c r="F110" s="40">
        <v>45818</v>
      </c>
      <c r="G110" s="2" t="s">
        <v>13</v>
      </c>
      <c r="H110" s="87">
        <v>0.33333333333333331</v>
      </c>
      <c r="I110" s="87">
        <v>0.70833333333333337</v>
      </c>
      <c r="J110" s="88" t="str">
        <f t="shared" si="6"/>
        <v>Bình thường</v>
      </c>
      <c r="K110" s="2" t="s">
        <v>185</v>
      </c>
      <c r="L110" s="2" t="s">
        <v>186</v>
      </c>
      <c r="M110" s="35" t="s">
        <v>830</v>
      </c>
      <c r="N110" s="37">
        <f t="shared" si="7"/>
        <v>0</v>
      </c>
      <c r="O110" s="37">
        <f t="shared" si="8"/>
        <v>68</v>
      </c>
      <c r="P110" s="91">
        <f t="shared" si="9"/>
        <v>0</v>
      </c>
    </row>
    <row r="111" spans="1:17" x14ac:dyDescent="0.25">
      <c r="A111" t="str">
        <f t="shared" si="11"/>
        <v>945819</v>
      </c>
      <c r="B111" s="2" t="s">
        <v>169</v>
      </c>
      <c r="C111" s="2" t="s">
        <v>170</v>
      </c>
      <c r="D111" s="2" t="s">
        <v>824</v>
      </c>
      <c r="E111" s="2" t="s">
        <v>37</v>
      </c>
      <c r="F111" s="40">
        <v>45819</v>
      </c>
      <c r="G111" s="2" t="s">
        <v>13</v>
      </c>
      <c r="H111" s="87">
        <v>0.33333333333333331</v>
      </c>
      <c r="I111" s="87">
        <v>0.70833333333333337</v>
      </c>
      <c r="J111" s="88" t="str">
        <f t="shared" si="6"/>
        <v>Bình thường</v>
      </c>
      <c r="K111" s="2" t="s">
        <v>187</v>
      </c>
      <c r="L111" s="2" t="s">
        <v>188</v>
      </c>
      <c r="M111" s="35" t="s">
        <v>830</v>
      </c>
      <c r="N111" s="37">
        <f t="shared" si="7"/>
        <v>0</v>
      </c>
      <c r="O111" s="37">
        <f t="shared" si="8"/>
        <v>92</v>
      </c>
      <c r="P111" s="91">
        <f t="shared" si="9"/>
        <v>0</v>
      </c>
    </row>
    <row r="112" spans="1:17" x14ac:dyDescent="0.25">
      <c r="A112" t="str">
        <f t="shared" si="11"/>
        <v>945820</v>
      </c>
      <c r="B112" s="2" t="s">
        <v>169</v>
      </c>
      <c r="C112" s="2" t="s">
        <v>170</v>
      </c>
      <c r="D112" s="2" t="s">
        <v>824</v>
      </c>
      <c r="E112" s="2" t="s">
        <v>40</v>
      </c>
      <c r="F112" s="40">
        <v>45820</v>
      </c>
      <c r="G112" s="2" t="s">
        <v>13</v>
      </c>
      <c r="H112" s="87">
        <v>0.33333333333333331</v>
      </c>
      <c r="I112" s="87">
        <v>0.70833333333333337</v>
      </c>
      <c r="J112" s="88" t="str">
        <f t="shared" si="6"/>
        <v>Bình thường</v>
      </c>
      <c r="K112" s="2" t="s">
        <v>189</v>
      </c>
      <c r="L112" s="2" t="s">
        <v>190</v>
      </c>
      <c r="M112" s="35" t="s">
        <v>830</v>
      </c>
      <c r="N112" s="37">
        <f t="shared" si="7"/>
        <v>0</v>
      </c>
      <c r="O112" s="37">
        <f t="shared" si="8"/>
        <v>62</v>
      </c>
      <c r="P112" s="91">
        <f t="shared" si="9"/>
        <v>0</v>
      </c>
    </row>
    <row r="113" spans="1:17" x14ac:dyDescent="0.25">
      <c r="A113" t="str">
        <f t="shared" si="11"/>
        <v>945821</v>
      </c>
      <c r="B113" s="2" t="s">
        <v>169</v>
      </c>
      <c r="C113" s="2" t="s">
        <v>170</v>
      </c>
      <c r="D113" s="2" t="s">
        <v>824</v>
      </c>
      <c r="E113" s="2" t="s">
        <v>42</v>
      </c>
      <c r="F113" s="40">
        <v>45821</v>
      </c>
      <c r="G113" s="2" t="s">
        <v>13</v>
      </c>
      <c r="H113" s="87">
        <v>0.33333333333333331</v>
      </c>
      <c r="I113" s="87">
        <v>0.70833333333333337</v>
      </c>
      <c r="J113" s="88" t="str">
        <f t="shared" si="6"/>
        <v>Bình thường</v>
      </c>
      <c r="K113" s="2" t="s">
        <v>191</v>
      </c>
      <c r="L113" s="2" t="s">
        <v>192</v>
      </c>
      <c r="M113" s="35" t="s">
        <v>830</v>
      </c>
      <c r="N113" s="37">
        <f t="shared" si="7"/>
        <v>0</v>
      </c>
      <c r="O113" s="37">
        <f t="shared" si="8"/>
        <v>64</v>
      </c>
      <c r="P113" s="91">
        <f t="shared" si="9"/>
        <v>0</v>
      </c>
    </row>
    <row r="114" spans="1:17" x14ac:dyDescent="0.25">
      <c r="A114" t="str">
        <f t="shared" si="11"/>
        <v>945822</v>
      </c>
      <c r="B114" s="2" t="s">
        <v>169</v>
      </c>
      <c r="C114" s="2" t="s">
        <v>170</v>
      </c>
      <c r="D114" s="2" t="s">
        <v>824</v>
      </c>
      <c r="E114" s="2" t="s">
        <v>43</v>
      </c>
      <c r="F114" s="40">
        <v>45822</v>
      </c>
      <c r="G114" s="2" t="s">
        <v>13</v>
      </c>
      <c r="H114" s="87">
        <v>0.33333333333333331</v>
      </c>
      <c r="I114" s="87">
        <v>0.70833333333333337</v>
      </c>
      <c r="J114" s="88" t="str">
        <f t="shared" si="6"/>
        <v>Bình thường</v>
      </c>
      <c r="K114" s="2" t="s">
        <v>103</v>
      </c>
      <c r="L114" s="2" t="s">
        <v>193</v>
      </c>
      <c r="M114" s="35" t="s">
        <v>830</v>
      </c>
      <c r="N114" s="37">
        <f t="shared" si="7"/>
        <v>0</v>
      </c>
      <c r="O114" s="37">
        <f t="shared" si="8"/>
        <v>18</v>
      </c>
      <c r="P114" s="91">
        <f t="shared" si="9"/>
        <v>0</v>
      </c>
    </row>
    <row r="115" spans="1:17" x14ac:dyDescent="0.25">
      <c r="A115" t="str">
        <f t="shared" si="11"/>
        <v>945824</v>
      </c>
      <c r="B115" s="2" t="s">
        <v>169</v>
      </c>
      <c r="C115" s="2" t="s">
        <v>170</v>
      </c>
      <c r="D115" s="2" t="s">
        <v>824</v>
      </c>
      <c r="E115" s="2" t="s">
        <v>44</v>
      </c>
      <c r="F115" s="40">
        <v>45824</v>
      </c>
      <c r="G115" s="2" t="s">
        <v>13</v>
      </c>
      <c r="H115" s="87">
        <v>0.33333333333333331</v>
      </c>
      <c r="I115" s="87">
        <v>0.70833333333333337</v>
      </c>
      <c r="J115" s="88" t="str">
        <f t="shared" si="6"/>
        <v>Bình thường</v>
      </c>
      <c r="K115" s="2" t="s">
        <v>194</v>
      </c>
      <c r="L115" s="2" t="s">
        <v>195</v>
      </c>
      <c r="M115" s="35" t="s">
        <v>830</v>
      </c>
      <c r="N115" s="37">
        <f t="shared" si="7"/>
        <v>0</v>
      </c>
      <c r="O115" s="37">
        <f t="shared" si="8"/>
        <v>64</v>
      </c>
      <c r="P115" s="91">
        <f t="shared" si="9"/>
        <v>0</v>
      </c>
    </row>
    <row r="116" spans="1:17" x14ac:dyDescent="0.25">
      <c r="A116" t="str">
        <f t="shared" si="11"/>
        <v>945825</v>
      </c>
      <c r="B116" s="2" t="s">
        <v>169</v>
      </c>
      <c r="C116" s="2" t="s">
        <v>170</v>
      </c>
      <c r="D116" s="2" t="s">
        <v>824</v>
      </c>
      <c r="E116" s="2" t="s">
        <v>47</v>
      </c>
      <c r="F116" s="40">
        <v>45825</v>
      </c>
      <c r="G116" s="2" t="s">
        <v>13</v>
      </c>
      <c r="H116" s="87">
        <v>0.33333333333333331</v>
      </c>
      <c r="I116" s="87">
        <v>0.70833333333333337</v>
      </c>
      <c r="J116" s="88" t="str">
        <f t="shared" si="6"/>
        <v>Bình thường</v>
      </c>
      <c r="K116" s="2" t="s">
        <v>196</v>
      </c>
      <c r="L116" s="2" t="s">
        <v>197</v>
      </c>
      <c r="M116" s="35" t="s">
        <v>830</v>
      </c>
      <c r="N116" s="37">
        <f t="shared" si="7"/>
        <v>0</v>
      </c>
      <c r="O116" s="37">
        <f t="shared" si="8"/>
        <v>58</v>
      </c>
      <c r="P116" s="91">
        <f t="shared" si="9"/>
        <v>0</v>
      </c>
    </row>
    <row r="117" spans="1:17" x14ac:dyDescent="0.25">
      <c r="A117" t="str">
        <f t="shared" si="11"/>
        <v>945826</v>
      </c>
      <c r="B117" s="2" t="s">
        <v>169</v>
      </c>
      <c r="C117" s="2" t="s">
        <v>170</v>
      </c>
      <c r="D117" s="2" t="s">
        <v>824</v>
      </c>
      <c r="E117" s="2" t="s">
        <v>50</v>
      </c>
      <c r="F117" s="40">
        <v>45826</v>
      </c>
      <c r="G117" s="2" t="s">
        <v>13</v>
      </c>
      <c r="H117" s="87">
        <v>0.33333333333333331</v>
      </c>
      <c r="I117" s="87">
        <v>0.70833333333333337</v>
      </c>
      <c r="J117" s="88" t="str">
        <f t="shared" si="6"/>
        <v>Bình thường</v>
      </c>
      <c r="K117" s="2" t="s">
        <v>198</v>
      </c>
      <c r="L117" s="2" t="s">
        <v>199</v>
      </c>
      <c r="M117" s="35" t="s">
        <v>830</v>
      </c>
      <c r="N117" s="37">
        <f t="shared" si="7"/>
        <v>0</v>
      </c>
      <c r="O117" s="37">
        <f t="shared" si="8"/>
        <v>59</v>
      </c>
      <c r="P117" s="91">
        <f t="shared" si="9"/>
        <v>0</v>
      </c>
    </row>
    <row r="118" spans="1:17" x14ac:dyDescent="0.25">
      <c r="A118" t="str">
        <f t="shared" si="11"/>
        <v>945827</v>
      </c>
      <c r="B118" s="2" t="s">
        <v>169</v>
      </c>
      <c r="C118" s="2" t="s">
        <v>170</v>
      </c>
      <c r="D118" s="2" t="s">
        <v>824</v>
      </c>
      <c r="E118" s="2" t="s">
        <v>53</v>
      </c>
      <c r="F118" s="40">
        <v>45827</v>
      </c>
      <c r="G118" s="2" t="s">
        <v>13</v>
      </c>
      <c r="H118" s="87">
        <v>0.33333333333333331</v>
      </c>
      <c r="I118" s="87">
        <v>0.70833333333333337</v>
      </c>
      <c r="J118" s="88" t="str">
        <f t="shared" si="6"/>
        <v>Bình thường</v>
      </c>
      <c r="K118" s="2" t="s">
        <v>200</v>
      </c>
      <c r="L118" s="2" t="s">
        <v>201</v>
      </c>
      <c r="M118" s="35" t="s">
        <v>830</v>
      </c>
      <c r="N118" s="37">
        <f t="shared" si="7"/>
        <v>0</v>
      </c>
      <c r="O118" s="37">
        <f t="shared" si="8"/>
        <v>68</v>
      </c>
      <c r="P118" s="91">
        <f t="shared" si="9"/>
        <v>0</v>
      </c>
    </row>
    <row r="119" spans="1:17" x14ac:dyDescent="0.25">
      <c r="A119" t="str">
        <f t="shared" si="11"/>
        <v>945828</v>
      </c>
      <c r="B119" s="2" t="s">
        <v>169</v>
      </c>
      <c r="C119" s="2" t="s">
        <v>170</v>
      </c>
      <c r="D119" s="2" t="s">
        <v>824</v>
      </c>
      <c r="E119" s="2" t="s">
        <v>56</v>
      </c>
      <c r="F119" s="40">
        <v>45828</v>
      </c>
      <c r="G119" s="2" t="s">
        <v>13</v>
      </c>
      <c r="H119" s="87">
        <v>0.33333333333333331</v>
      </c>
      <c r="I119" s="87">
        <v>0.70833333333333337</v>
      </c>
      <c r="J119" s="88" t="str">
        <f t="shared" si="6"/>
        <v>Bình thường</v>
      </c>
      <c r="K119" s="2" t="s">
        <v>202</v>
      </c>
      <c r="L119" s="2" t="s">
        <v>203</v>
      </c>
      <c r="M119" s="35" t="s">
        <v>830</v>
      </c>
      <c r="N119" s="37">
        <f t="shared" si="7"/>
        <v>0</v>
      </c>
      <c r="O119" s="37">
        <f t="shared" si="8"/>
        <v>54</v>
      </c>
      <c r="P119" s="91">
        <f t="shared" si="9"/>
        <v>0</v>
      </c>
    </row>
    <row r="120" spans="1:17" x14ac:dyDescent="0.25">
      <c r="A120" t="str">
        <f t="shared" si="11"/>
        <v>945829</v>
      </c>
      <c r="B120" s="2" t="s">
        <v>169</v>
      </c>
      <c r="C120" s="2" t="s">
        <v>170</v>
      </c>
      <c r="D120" s="2" t="s">
        <v>824</v>
      </c>
      <c r="E120" s="2" t="s">
        <v>58</v>
      </c>
      <c r="F120" s="40">
        <v>45829</v>
      </c>
      <c r="G120" s="2" t="s">
        <v>13</v>
      </c>
      <c r="H120" s="87">
        <v>0.33333333333333331</v>
      </c>
      <c r="I120" s="87">
        <v>0.70833333333333337</v>
      </c>
      <c r="J120" s="88" t="str">
        <f t="shared" si="6"/>
        <v>Bình thường</v>
      </c>
      <c r="K120" s="2" t="s">
        <v>204</v>
      </c>
      <c r="L120" s="2" t="s">
        <v>205</v>
      </c>
      <c r="M120" s="35" t="s">
        <v>830</v>
      </c>
      <c r="N120" s="37">
        <f t="shared" si="7"/>
        <v>0</v>
      </c>
      <c r="O120" s="37">
        <f t="shared" si="8"/>
        <v>44</v>
      </c>
      <c r="P120" s="91">
        <f t="shared" si="9"/>
        <v>0</v>
      </c>
    </row>
    <row r="121" spans="1:17" x14ac:dyDescent="0.25">
      <c r="A121" t="str">
        <f t="shared" si="11"/>
        <v>945831</v>
      </c>
      <c r="B121" s="2" t="s">
        <v>169</v>
      </c>
      <c r="C121" s="2" t="s">
        <v>170</v>
      </c>
      <c r="D121" s="2" t="s">
        <v>824</v>
      </c>
      <c r="E121" s="2" t="s">
        <v>61</v>
      </c>
      <c r="F121" s="40">
        <v>45831</v>
      </c>
      <c r="G121" s="2" t="s">
        <v>13</v>
      </c>
      <c r="H121" s="87">
        <v>0.33333333333333331</v>
      </c>
      <c r="I121" s="87">
        <v>0.70833333333333337</v>
      </c>
      <c r="J121" s="88" t="str">
        <f t="shared" si="6"/>
        <v>Bình thường</v>
      </c>
      <c r="K121" s="2" t="s">
        <v>206</v>
      </c>
      <c r="L121" s="2" t="s">
        <v>207</v>
      </c>
      <c r="M121" s="35" t="s">
        <v>830</v>
      </c>
      <c r="N121" s="37">
        <f t="shared" si="7"/>
        <v>0</v>
      </c>
      <c r="O121" s="37">
        <f t="shared" si="8"/>
        <v>69</v>
      </c>
      <c r="P121" s="91">
        <f t="shared" si="9"/>
        <v>0</v>
      </c>
    </row>
    <row r="122" spans="1:17" x14ac:dyDescent="0.25">
      <c r="A122" t="str">
        <f t="shared" si="11"/>
        <v>945832</v>
      </c>
      <c r="B122" s="2" t="s">
        <v>169</v>
      </c>
      <c r="C122" s="2" t="s">
        <v>170</v>
      </c>
      <c r="D122" s="2" t="s">
        <v>824</v>
      </c>
      <c r="E122" s="2" t="s">
        <v>64</v>
      </c>
      <c r="F122" s="40">
        <v>45832</v>
      </c>
      <c r="G122" s="2" t="s">
        <v>13</v>
      </c>
      <c r="H122" s="87">
        <v>0.33333333333333331</v>
      </c>
      <c r="I122" s="87">
        <v>0.70833333333333337</v>
      </c>
      <c r="J122" s="88" t="str">
        <f t="shared" si="6"/>
        <v>Bình thường</v>
      </c>
      <c r="K122" s="2" t="s">
        <v>208</v>
      </c>
      <c r="L122" s="2" t="s">
        <v>209</v>
      </c>
      <c r="M122" s="35" t="s">
        <v>830</v>
      </c>
      <c r="N122" s="37">
        <f t="shared" si="7"/>
        <v>0</v>
      </c>
      <c r="O122" s="37">
        <f t="shared" si="8"/>
        <v>52</v>
      </c>
      <c r="P122" s="91">
        <f t="shared" si="9"/>
        <v>0</v>
      </c>
    </row>
    <row r="123" spans="1:17" x14ac:dyDescent="0.25">
      <c r="A123" t="str">
        <f t="shared" si="11"/>
        <v>945833</v>
      </c>
      <c r="B123" s="2" t="s">
        <v>169</v>
      </c>
      <c r="C123" s="2" t="s">
        <v>170</v>
      </c>
      <c r="D123" s="2" t="s">
        <v>824</v>
      </c>
      <c r="E123" s="2" t="s">
        <v>67</v>
      </c>
      <c r="F123" s="40">
        <v>45833</v>
      </c>
      <c r="G123" s="2" t="s">
        <v>13</v>
      </c>
      <c r="H123" s="87">
        <v>0.33333333333333331</v>
      </c>
      <c r="I123" s="87">
        <v>0.70833333333333337</v>
      </c>
      <c r="J123" s="88" t="str">
        <f t="shared" si="6"/>
        <v>Bình thường</v>
      </c>
      <c r="K123" s="2" t="s">
        <v>210</v>
      </c>
      <c r="L123" s="2" t="s">
        <v>211</v>
      </c>
      <c r="M123" s="35" t="s">
        <v>830</v>
      </c>
      <c r="N123" s="37">
        <f t="shared" si="7"/>
        <v>0</v>
      </c>
      <c r="O123" s="37">
        <f t="shared" si="8"/>
        <v>61</v>
      </c>
      <c r="P123" s="91">
        <f t="shared" si="9"/>
        <v>0</v>
      </c>
    </row>
    <row r="124" spans="1:17" x14ac:dyDescent="0.25">
      <c r="A124" t="str">
        <f t="shared" si="11"/>
        <v>945834</v>
      </c>
      <c r="B124" s="2" t="s">
        <v>169</v>
      </c>
      <c r="C124" s="2" t="s">
        <v>170</v>
      </c>
      <c r="D124" s="2" t="s">
        <v>824</v>
      </c>
      <c r="E124" s="2" t="s">
        <v>70</v>
      </c>
      <c r="F124" s="40">
        <v>45834</v>
      </c>
      <c r="G124" s="2" t="s">
        <v>13</v>
      </c>
      <c r="H124" s="87">
        <v>0.33333333333333331</v>
      </c>
      <c r="I124" s="87">
        <v>0.70833333333333337</v>
      </c>
      <c r="J124" s="88" t="str">
        <f t="shared" si="6"/>
        <v>Bình thường</v>
      </c>
      <c r="K124" s="2" t="s">
        <v>212</v>
      </c>
      <c r="L124" s="2" t="s">
        <v>213</v>
      </c>
      <c r="M124" s="35" t="s">
        <v>830</v>
      </c>
      <c r="N124" s="37">
        <f t="shared" si="7"/>
        <v>0</v>
      </c>
      <c r="O124" s="37">
        <f t="shared" si="8"/>
        <v>57</v>
      </c>
      <c r="P124" s="91">
        <f t="shared" si="9"/>
        <v>0</v>
      </c>
    </row>
    <row r="125" spans="1:17" x14ac:dyDescent="0.25">
      <c r="A125" t="str">
        <f t="shared" si="11"/>
        <v>945835</v>
      </c>
      <c r="B125" s="2" t="s">
        <v>169</v>
      </c>
      <c r="C125" s="2" t="s">
        <v>170</v>
      </c>
      <c r="D125" s="2" t="s">
        <v>824</v>
      </c>
      <c r="E125" s="2" t="s">
        <v>73</v>
      </c>
      <c r="F125" s="40">
        <v>45835</v>
      </c>
      <c r="G125" s="2" t="s">
        <v>13</v>
      </c>
      <c r="H125" s="87">
        <v>0.33333333333333331</v>
      </c>
      <c r="I125" s="87">
        <v>0.70833333333333337</v>
      </c>
      <c r="J125" s="88" t="str">
        <f t="shared" si="6"/>
        <v>Bình thường</v>
      </c>
      <c r="K125" s="2" t="s">
        <v>214</v>
      </c>
      <c r="L125" s="2" t="s">
        <v>215</v>
      </c>
      <c r="M125" s="35" t="s">
        <v>830</v>
      </c>
      <c r="N125" s="37">
        <f t="shared" si="7"/>
        <v>0</v>
      </c>
      <c r="O125" s="37">
        <f t="shared" si="8"/>
        <v>57</v>
      </c>
      <c r="P125" s="91">
        <f t="shared" si="9"/>
        <v>0</v>
      </c>
    </row>
    <row r="126" spans="1:17" x14ac:dyDescent="0.25">
      <c r="A126" t="str">
        <f t="shared" si="11"/>
        <v>945836</v>
      </c>
      <c r="B126" s="2" t="s">
        <v>169</v>
      </c>
      <c r="C126" s="2" t="s">
        <v>170</v>
      </c>
      <c r="D126" s="2" t="s">
        <v>824</v>
      </c>
      <c r="E126" s="2" t="s">
        <v>76</v>
      </c>
      <c r="F126" s="40">
        <v>45836</v>
      </c>
      <c r="G126" s="2" t="s">
        <v>13</v>
      </c>
      <c r="H126" s="87">
        <v>0.33333333333333331</v>
      </c>
      <c r="I126" s="87">
        <v>0.70833333333333337</v>
      </c>
      <c r="J126" s="88" t="str">
        <f t="shared" si="6"/>
        <v>Bình thường</v>
      </c>
      <c r="K126" s="2" t="s">
        <v>216</v>
      </c>
      <c r="L126" s="2" t="s">
        <v>217</v>
      </c>
      <c r="M126" s="35" t="s">
        <v>830</v>
      </c>
      <c r="N126" s="37">
        <f t="shared" si="7"/>
        <v>0</v>
      </c>
      <c r="O126" s="37">
        <f t="shared" si="8"/>
        <v>45</v>
      </c>
      <c r="P126" s="91">
        <f t="shared" si="9"/>
        <v>0</v>
      </c>
    </row>
    <row r="127" spans="1:17" s="44" customFormat="1" ht="16.5" customHeight="1" x14ac:dyDescent="0.25">
      <c r="A127" s="44" t="str">
        <f t="shared" si="11"/>
        <v>945838</v>
      </c>
      <c r="B127" s="45" t="s">
        <v>169</v>
      </c>
      <c r="C127" s="45" t="s">
        <v>170</v>
      </c>
      <c r="D127" s="45" t="s">
        <v>824</v>
      </c>
      <c r="E127" s="2" t="s">
        <v>79</v>
      </c>
      <c r="F127" s="51">
        <v>45838</v>
      </c>
      <c r="G127" s="45" t="s">
        <v>13</v>
      </c>
      <c r="H127" s="85">
        <v>0.33333333333333331</v>
      </c>
      <c r="I127" s="85">
        <v>0.70833333333333337</v>
      </c>
      <c r="J127" s="86" t="str">
        <f t="shared" si="6"/>
        <v>Bình thường</v>
      </c>
      <c r="K127" s="45" t="s">
        <v>218</v>
      </c>
      <c r="L127" s="45" t="s">
        <v>219</v>
      </c>
      <c r="M127" s="78" t="s">
        <v>830</v>
      </c>
      <c r="N127" s="79">
        <f t="shared" si="7"/>
        <v>0</v>
      </c>
      <c r="O127" s="79">
        <f>IF(L127="-",0,IF(TIMEVALUE(L127)&lt;=I127,0,ROUNDDOWN((TIMEVALUE(L127)-I127)*24*60,0)))+60</f>
        <v>127</v>
      </c>
      <c r="P127" s="79">
        <f t="shared" si="9"/>
        <v>0</v>
      </c>
      <c r="Q127" s="82" t="s">
        <v>882</v>
      </c>
    </row>
    <row r="128" spans="1:17" x14ac:dyDescent="0.25">
      <c r="A128" t="str">
        <f t="shared" si="11"/>
        <v>1045810</v>
      </c>
      <c r="B128" s="2" t="s">
        <v>220</v>
      </c>
      <c r="C128" s="2" t="s">
        <v>221</v>
      </c>
      <c r="D128" s="2" t="s">
        <v>867</v>
      </c>
      <c r="E128" s="2" t="s">
        <v>12</v>
      </c>
      <c r="F128" s="40">
        <v>45810</v>
      </c>
      <c r="G128" s="2" t="s">
        <v>13</v>
      </c>
      <c r="H128" s="87">
        <v>0.3125</v>
      </c>
      <c r="I128" s="87">
        <v>0.6875</v>
      </c>
      <c r="J128" s="88" t="str">
        <f t="shared" si="6"/>
        <v>Vắng mặt</v>
      </c>
      <c r="K128" s="2" t="s">
        <v>222</v>
      </c>
      <c r="L128" s="2" t="s">
        <v>14</v>
      </c>
      <c r="M128" s="35" t="s">
        <v>830</v>
      </c>
      <c r="N128" s="37">
        <f t="shared" si="7"/>
        <v>0</v>
      </c>
      <c r="O128" s="37">
        <f t="shared" si="8"/>
        <v>0</v>
      </c>
      <c r="P128" s="91">
        <f t="shared" si="9"/>
        <v>0</v>
      </c>
    </row>
    <row r="129" spans="1:17" x14ac:dyDescent="0.25">
      <c r="A129" t="str">
        <f t="shared" si="11"/>
        <v>1045811</v>
      </c>
      <c r="B129" s="2" t="s">
        <v>220</v>
      </c>
      <c r="C129" s="2" t="s">
        <v>221</v>
      </c>
      <c r="D129" s="2" t="s">
        <v>867</v>
      </c>
      <c r="E129" s="2" t="s">
        <v>16</v>
      </c>
      <c r="F129" s="40">
        <v>45811</v>
      </c>
      <c r="G129" s="2" t="s">
        <v>13</v>
      </c>
      <c r="H129" s="87">
        <v>0.3125</v>
      </c>
      <c r="I129" s="87">
        <v>0.6875</v>
      </c>
      <c r="J129" s="88" t="str">
        <f t="shared" si="6"/>
        <v>Vắng mặt</v>
      </c>
      <c r="K129" s="2" t="s">
        <v>223</v>
      </c>
      <c r="L129" s="2" t="s">
        <v>14</v>
      </c>
      <c r="M129" s="35" t="s">
        <v>830</v>
      </c>
      <c r="N129" s="37">
        <f t="shared" si="7"/>
        <v>0</v>
      </c>
      <c r="O129" s="37">
        <f t="shared" si="8"/>
        <v>0</v>
      </c>
      <c r="P129" s="91">
        <f t="shared" si="9"/>
        <v>0</v>
      </c>
    </row>
    <row r="130" spans="1:17" x14ac:dyDescent="0.25">
      <c r="A130" t="str">
        <f t="shared" si="11"/>
        <v>1045812</v>
      </c>
      <c r="B130" s="2" t="s">
        <v>220</v>
      </c>
      <c r="C130" s="2" t="s">
        <v>221</v>
      </c>
      <c r="D130" s="2" t="s">
        <v>867</v>
      </c>
      <c r="E130" s="2" t="s">
        <v>19</v>
      </c>
      <c r="F130" s="40">
        <v>45812</v>
      </c>
      <c r="G130" s="2" t="s">
        <v>13</v>
      </c>
      <c r="H130" s="87">
        <v>0.3125</v>
      </c>
      <c r="I130" s="87">
        <v>0.6875</v>
      </c>
      <c r="J130" s="88" t="str">
        <f t="shared" si="6"/>
        <v>Vắng mặt</v>
      </c>
      <c r="K130" s="2" t="s">
        <v>224</v>
      </c>
      <c r="L130" s="2" t="s">
        <v>14</v>
      </c>
      <c r="M130" s="35" t="s">
        <v>830</v>
      </c>
      <c r="N130" s="37">
        <f t="shared" si="7"/>
        <v>0</v>
      </c>
      <c r="O130" s="37">
        <f t="shared" si="8"/>
        <v>0</v>
      </c>
      <c r="P130" s="91">
        <f t="shared" si="9"/>
        <v>0</v>
      </c>
    </row>
    <row r="131" spans="1:17" s="44" customFormat="1" x14ac:dyDescent="0.25">
      <c r="A131" s="44" t="str">
        <f t="shared" si="11"/>
        <v>1045813</v>
      </c>
      <c r="B131" s="45" t="s">
        <v>220</v>
      </c>
      <c r="C131" s="45" t="s">
        <v>221</v>
      </c>
      <c r="D131" s="45" t="s">
        <v>867</v>
      </c>
      <c r="E131" s="2" t="s">
        <v>22</v>
      </c>
      <c r="F131" s="51">
        <v>45813</v>
      </c>
      <c r="G131" s="45" t="s">
        <v>13</v>
      </c>
      <c r="H131" s="85">
        <v>0.3125</v>
      </c>
      <c r="I131" s="85">
        <v>0.6875</v>
      </c>
      <c r="J131" s="86" t="str">
        <f t="shared" si="6"/>
        <v>Vắng mặt</v>
      </c>
      <c r="K131" s="45" t="s">
        <v>14</v>
      </c>
      <c r="L131" s="45" t="s">
        <v>14</v>
      </c>
      <c r="M131" s="78" t="s">
        <v>830</v>
      </c>
      <c r="N131" s="79">
        <f t="shared" si="7"/>
        <v>0</v>
      </c>
      <c r="O131" s="79">
        <f t="shared" si="8"/>
        <v>0</v>
      </c>
      <c r="P131" s="79">
        <f t="shared" si="9"/>
        <v>0</v>
      </c>
      <c r="Q131" s="80" t="s">
        <v>866</v>
      </c>
    </row>
    <row r="132" spans="1:17" x14ac:dyDescent="0.25">
      <c r="A132" t="str">
        <f t="shared" si="11"/>
        <v>1045814</v>
      </c>
      <c r="B132" s="2" t="s">
        <v>220</v>
      </c>
      <c r="C132" s="2" t="s">
        <v>221</v>
      </c>
      <c r="D132" s="2" t="s">
        <v>867</v>
      </c>
      <c r="E132" s="2" t="s">
        <v>25</v>
      </c>
      <c r="F132" s="40">
        <v>45814</v>
      </c>
      <c r="G132" s="2" t="s">
        <v>13</v>
      </c>
      <c r="H132" s="87">
        <v>0.3125</v>
      </c>
      <c r="I132" s="87">
        <v>0.6875</v>
      </c>
      <c r="J132" s="88" t="str">
        <f t="shared" ref="J132:J195" si="12">IF(OR(K132="-",L132="-"),"Vắng mặt",IF(AND(TIMEVALUE(K132)&gt;H132+TIME(0,5,0),TIMEVALUE(L132)&lt;I132),"Đi muộn, về sớm",IF(TIMEVALUE(K132)&gt;H132+TIME(0,5,0),"Đi muộn",IF(TIMEVALUE(L132)&lt;I132,"Về sớm","Bình thường"))))</f>
        <v>Vắng mặt</v>
      </c>
      <c r="K132" s="2" t="s">
        <v>225</v>
      </c>
      <c r="L132" s="2" t="s">
        <v>14</v>
      </c>
      <c r="M132" s="35" t="s">
        <v>830</v>
      </c>
      <c r="N132" s="37">
        <f t="shared" ref="N132:N195" si="13">IF(K132="-",0,IF(TIMEVALUE(K132)&lt;=H132,0,ROUNDDOWN((TIMEVALUE(K132)-H132)*24*60,0)))</f>
        <v>0</v>
      </c>
      <c r="O132" s="37">
        <f t="shared" ref="O132:O195" si="14">IF(L132="-",0,IF(TIMEVALUE(L132)&lt;=I132,0,ROUNDDOWN((TIMEVALUE(L132)-I132)*24*60,0)))</f>
        <v>0</v>
      </c>
      <c r="P132" s="91">
        <f t="shared" ref="P132:P195" si="15">IF(N132&gt;60,"trừ nửa ngày lương",IF(AND(N132&gt;=6,N132&lt;=15),30,IF(AND(N132&gt;15,N132&lt;=60),50,0)))</f>
        <v>0</v>
      </c>
    </row>
    <row r="133" spans="1:17" x14ac:dyDescent="0.25">
      <c r="A133" t="str">
        <f t="shared" si="11"/>
        <v>1045815</v>
      </c>
      <c r="B133" s="2" t="s">
        <v>220</v>
      </c>
      <c r="C133" s="2" t="s">
        <v>221</v>
      </c>
      <c r="D133" s="2" t="s">
        <v>867</v>
      </c>
      <c r="E133" s="2" t="s">
        <v>28</v>
      </c>
      <c r="F133" s="40">
        <v>45815</v>
      </c>
      <c r="G133" s="2" t="s">
        <v>13</v>
      </c>
      <c r="H133" s="87">
        <v>0.3125</v>
      </c>
      <c r="I133" s="87">
        <v>0.6875</v>
      </c>
      <c r="J133" s="88" t="str">
        <f t="shared" si="12"/>
        <v>Vắng mặt</v>
      </c>
      <c r="K133" s="2" t="s">
        <v>226</v>
      </c>
      <c r="L133" s="2" t="s">
        <v>14</v>
      </c>
      <c r="M133" s="35" t="s">
        <v>830</v>
      </c>
      <c r="N133" s="37">
        <f t="shared" si="13"/>
        <v>0</v>
      </c>
      <c r="O133" s="37">
        <f t="shared" si="14"/>
        <v>0</v>
      </c>
      <c r="P133" s="91">
        <f t="shared" si="15"/>
        <v>0</v>
      </c>
    </row>
    <row r="134" spans="1:17" x14ac:dyDescent="0.25">
      <c r="A134" t="str">
        <f t="shared" si="11"/>
        <v>1045817</v>
      </c>
      <c r="B134" s="2" t="s">
        <v>220</v>
      </c>
      <c r="C134" s="2" t="s">
        <v>221</v>
      </c>
      <c r="D134" s="2" t="s">
        <v>867</v>
      </c>
      <c r="E134" s="2" t="s">
        <v>31</v>
      </c>
      <c r="F134" s="40">
        <v>45817</v>
      </c>
      <c r="G134" s="2" t="s">
        <v>13</v>
      </c>
      <c r="H134" s="87">
        <v>0.3125</v>
      </c>
      <c r="I134" s="87">
        <v>0.6875</v>
      </c>
      <c r="J134" s="88" t="str">
        <f t="shared" si="12"/>
        <v>Vắng mặt</v>
      </c>
      <c r="K134" s="2" t="s">
        <v>227</v>
      </c>
      <c r="L134" s="2" t="s">
        <v>14</v>
      </c>
      <c r="M134" s="35" t="s">
        <v>830</v>
      </c>
      <c r="N134" s="37">
        <f t="shared" si="13"/>
        <v>0</v>
      </c>
      <c r="O134" s="37">
        <f t="shared" si="14"/>
        <v>0</v>
      </c>
      <c r="P134" s="91">
        <f t="shared" si="15"/>
        <v>0</v>
      </c>
    </row>
    <row r="135" spans="1:17" s="44" customFormat="1" x14ac:dyDescent="0.25">
      <c r="A135" s="44" t="str">
        <f t="shared" si="11"/>
        <v>1045818</v>
      </c>
      <c r="B135" s="45" t="s">
        <v>220</v>
      </c>
      <c r="C135" s="45" t="s">
        <v>221</v>
      </c>
      <c r="D135" s="45" t="s">
        <v>867</v>
      </c>
      <c r="E135" s="2" t="s">
        <v>34</v>
      </c>
      <c r="F135" s="51">
        <v>45818</v>
      </c>
      <c r="G135" s="45" t="s">
        <v>13</v>
      </c>
      <c r="H135" s="85">
        <v>0.3125</v>
      </c>
      <c r="I135" s="85">
        <v>0.6875</v>
      </c>
      <c r="J135" s="86" t="str">
        <f t="shared" si="12"/>
        <v>Vắng mặt</v>
      </c>
      <c r="K135" s="45" t="s">
        <v>14</v>
      </c>
      <c r="L135" s="45" t="s">
        <v>14</v>
      </c>
      <c r="M135" s="78" t="s">
        <v>830</v>
      </c>
      <c r="N135" s="79">
        <f t="shared" si="13"/>
        <v>0</v>
      </c>
      <c r="O135" s="79">
        <f t="shared" si="14"/>
        <v>0</v>
      </c>
      <c r="P135" s="79">
        <f t="shared" si="15"/>
        <v>0</v>
      </c>
      <c r="Q135" s="80" t="s">
        <v>866</v>
      </c>
    </row>
    <row r="136" spans="1:17" x14ac:dyDescent="0.25">
      <c r="A136" t="str">
        <f t="shared" si="11"/>
        <v>1045819</v>
      </c>
      <c r="B136" s="2" t="s">
        <v>220</v>
      </c>
      <c r="C136" s="2" t="s">
        <v>221</v>
      </c>
      <c r="D136" s="2" t="s">
        <v>867</v>
      </c>
      <c r="E136" s="2" t="s">
        <v>37</v>
      </c>
      <c r="F136" s="40">
        <v>45819</v>
      </c>
      <c r="G136" s="2" t="s">
        <v>13</v>
      </c>
      <c r="H136" s="87">
        <v>0.3125</v>
      </c>
      <c r="I136" s="87">
        <v>0.6875</v>
      </c>
      <c r="J136" s="88" t="str">
        <f t="shared" si="12"/>
        <v>Vắng mặt</v>
      </c>
      <c r="K136" s="2" t="s">
        <v>228</v>
      </c>
      <c r="L136" s="2" t="s">
        <v>14</v>
      </c>
      <c r="M136" s="35" t="s">
        <v>830</v>
      </c>
      <c r="N136" s="37">
        <f t="shared" si="13"/>
        <v>0</v>
      </c>
      <c r="O136" s="37">
        <f t="shared" si="14"/>
        <v>0</v>
      </c>
      <c r="P136" s="91">
        <f t="shared" si="15"/>
        <v>0</v>
      </c>
    </row>
    <row r="137" spans="1:17" x14ac:dyDescent="0.25">
      <c r="A137" t="str">
        <f t="shared" si="11"/>
        <v>1045820</v>
      </c>
      <c r="B137" s="2" t="s">
        <v>220</v>
      </c>
      <c r="C137" s="2" t="s">
        <v>221</v>
      </c>
      <c r="D137" s="2" t="s">
        <v>867</v>
      </c>
      <c r="E137" s="2" t="s">
        <v>40</v>
      </c>
      <c r="F137" s="40">
        <v>45820</v>
      </c>
      <c r="G137" s="2" t="s">
        <v>13</v>
      </c>
      <c r="H137" s="87">
        <v>0.3125</v>
      </c>
      <c r="I137" s="87">
        <v>0.6875</v>
      </c>
      <c r="J137" s="88" t="str">
        <f t="shared" si="12"/>
        <v>Vắng mặt</v>
      </c>
      <c r="K137" s="2" t="s">
        <v>229</v>
      </c>
      <c r="L137" s="2" t="s">
        <v>14</v>
      </c>
      <c r="M137" s="35" t="s">
        <v>830</v>
      </c>
      <c r="N137" s="37">
        <f t="shared" si="13"/>
        <v>0</v>
      </c>
      <c r="O137" s="37">
        <f t="shared" si="14"/>
        <v>0</v>
      </c>
      <c r="P137" s="91">
        <f t="shared" si="15"/>
        <v>0</v>
      </c>
    </row>
    <row r="138" spans="1:17" x14ac:dyDescent="0.25">
      <c r="A138" t="str">
        <f t="shared" si="11"/>
        <v>1045821</v>
      </c>
      <c r="B138" s="2" t="s">
        <v>220</v>
      </c>
      <c r="C138" s="2" t="s">
        <v>221</v>
      </c>
      <c r="D138" s="2" t="s">
        <v>867</v>
      </c>
      <c r="E138" s="2" t="s">
        <v>42</v>
      </c>
      <c r="F138" s="40">
        <v>45821</v>
      </c>
      <c r="G138" s="2" t="s">
        <v>13</v>
      </c>
      <c r="H138" s="87">
        <v>0.3125</v>
      </c>
      <c r="I138" s="87">
        <v>0.6875</v>
      </c>
      <c r="J138" s="88" t="str">
        <f t="shared" si="12"/>
        <v>Vắng mặt</v>
      </c>
      <c r="K138" s="2" t="s">
        <v>230</v>
      </c>
      <c r="L138" s="2" t="s">
        <v>14</v>
      </c>
      <c r="M138" s="35" t="s">
        <v>830</v>
      </c>
      <c r="N138" s="37">
        <f t="shared" si="13"/>
        <v>0</v>
      </c>
      <c r="O138" s="37">
        <f t="shared" si="14"/>
        <v>0</v>
      </c>
      <c r="P138" s="91">
        <f t="shared" si="15"/>
        <v>0</v>
      </c>
    </row>
    <row r="139" spans="1:17" x14ac:dyDescent="0.25">
      <c r="A139" t="str">
        <f t="shared" si="11"/>
        <v>1045822</v>
      </c>
      <c r="B139" s="2" t="s">
        <v>220</v>
      </c>
      <c r="C139" s="2" t="s">
        <v>221</v>
      </c>
      <c r="D139" s="2" t="s">
        <v>867</v>
      </c>
      <c r="E139" s="2" t="s">
        <v>43</v>
      </c>
      <c r="F139" s="40">
        <v>45822</v>
      </c>
      <c r="G139" s="2" t="s">
        <v>13</v>
      </c>
      <c r="H139" s="87">
        <v>0.3125</v>
      </c>
      <c r="I139" s="87">
        <v>0.6875</v>
      </c>
      <c r="J139" s="88" t="str">
        <f t="shared" si="12"/>
        <v>Vắng mặt</v>
      </c>
      <c r="K139" s="2" t="s">
        <v>231</v>
      </c>
      <c r="L139" s="2" t="s">
        <v>14</v>
      </c>
      <c r="M139" s="35" t="s">
        <v>830</v>
      </c>
      <c r="N139" s="37">
        <f t="shared" si="13"/>
        <v>0</v>
      </c>
      <c r="O139" s="37">
        <f t="shared" si="14"/>
        <v>0</v>
      </c>
      <c r="P139" s="91">
        <f t="shared" si="15"/>
        <v>0</v>
      </c>
    </row>
    <row r="140" spans="1:17" x14ac:dyDescent="0.25">
      <c r="A140" t="str">
        <f t="shared" si="11"/>
        <v>1045824</v>
      </c>
      <c r="B140" s="2" t="s">
        <v>220</v>
      </c>
      <c r="C140" s="2" t="s">
        <v>221</v>
      </c>
      <c r="D140" s="2" t="s">
        <v>867</v>
      </c>
      <c r="E140" s="2" t="s">
        <v>44</v>
      </c>
      <c r="F140" s="40">
        <v>45824</v>
      </c>
      <c r="G140" s="2" t="s">
        <v>13</v>
      </c>
      <c r="H140" s="87">
        <v>0.3125</v>
      </c>
      <c r="I140" s="87">
        <v>0.6875</v>
      </c>
      <c r="J140" s="88" t="str">
        <f t="shared" si="12"/>
        <v>Vắng mặt</v>
      </c>
      <c r="K140" s="2" t="s">
        <v>232</v>
      </c>
      <c r="L140" s="2" t="s">
        <v>14</v>
      </c>
      <c r="M140" s="35" t="s">
        <v>830</v>
      </c>
      <c r="N140" s="37">
        <f t="shared" si="13"/>
        <v>0</v>
      </c>
      <c r="O140" s="37">
        <f t="shared" si="14"/>
        <v>0</v>
      </c>
      <c r="P140" s="91">
        <f t="shared" si="15"/>
        <v>0</v>
      </c>
    </row>
    <row r="141" spans="1:17" x14ac:dyDescent="0.25">
      <c r="A141" t="str">
        <f t="shared" si="11"/>
        <v>1045825</v>
      </c>
      <c r="B141" s="2" t="s">
        <v>220</v>
      </c>
      <c r="C141" s="2" t="s">
        <v>221</v>
      </c>
      <c r="D141" s="2" t="s">
        <v>867</v>
      </c>
      <c r="E141" s="2" t="s">
        <v>47</v>
      </c>
      <c r="F141" s="40">
        <v>45825</v>
      </c>
      <c r="G141" s="2" t="s">
        <v>13</v>
      </c>
      <c r="H141" s="87">
        <v>0.3125</v>
      </c>
      <c r="I141" s="87">
        <v>0.6875</v>
      </c>
      <c r="J141" s="88" t="str">
        <f t="shared" si="12"/>
        <v>Vắng mặt</v>
      </c>
      <c r="K141" s="2" t="s">
        <v>233</v>
      </c>
      <c r="L141" s="2" t="s">
        <v>14</v>
      </c>
      <c r="M141" s="35" t="s">
        <v>830</v>
      </c>
      <c r="N141" s="37">
        <f t="shared" si="13"/>
        <v>0</v>
      </c>
      <c r="O141" s="37">
        <f t="shared" si="14"/>
        <v>0</v>
      </c>
      <c r="P141" s="91">
        <f t="shared" si="15"/>
        <v>0</v>
      </c>
    </row>
    <row r="142" spans="1:17" s="44" customFormat="1" x14ac:dyDescent="0.25">
      <c r="A142" s="44" t="str">
        <f t="shared" si="11"/>
        <v>1045826</v>
      </c>
      <c r="B142" s="45" t="s">
        <v>220</v>
      </c>
      <c r="C142" s="45" t="s">
        <v>221</v>
      </c>
      <c r="D142" s="45" t="s">
        <v>867</v>
      </c>
      <c r="E142" s="2" t="s">
        <v>50</v>
      </c>
      <c r="F142" s="51">
        <v>45826</v>
      </c>
      <c r="G142" s="45" t="s">
        <v>13</v>
      </c>
      <c r="H142" s="85">
        <v>0.3125</v>
      </c>
      <c r="I142" s="85">
        <v>0.6875</v>
      </c>
      <c r="J142" s="86" t="str">
        <f t="shared" si="12"/>
        <v>Vắng mặt</v>
      </c>
      <c r="K142" s="45" t="s">
        <v>14</v>
      </c>
      <c r="L142" s="45" t="s">
        <v>14</v>
      </c>
      <c r="M142" s="78" t="s">
        <v>830</v>
      </c>
      <c r="N142" s="79">
        <f t="shared" si="13"/>
        <v>0</v>
      </c>
      <c r="O142" s="79">
        <f t="shared" si="14"/>
        <v>0</v>
      </c>
      <c r="P142" s="79">
        <f t="shared" si="15"/>
        <v>0</v>
      </c>
      <c r="Q142" s="80" t="s">
        <v>866</v>
      </c>
    </row>
    <row r="143" spans="1:17" s="44" customFormat="1" x14ac:dyDescent="0.25">
      <c r="A143" s="44" t="str">
        <f t="shared" si="11"/>
        <v>1045827</v>
      </c>
      <c r="B143" s="45" t="s">
        <v>220</v>
      </c>
      <c r="C143" s="45" t="s">
        <v>221</v>
      </c>
      <c r="D143" s="45" t="s">
        <v>867</v>
      </c>
      <c r="E143" s="2" t="s">
        <v>53</v>
      </c>
      <c r="F143" s="51">
        <v>45827</v>
      </c>
      <c r="G143" s="45" t="s">
        <v>13</v>
      </c>
      <c r="H143" s="85">
        <v>0.3125</v>
      </c>
      <c r="I143" s="85">
        <v>0.6875</v>
      </c>
      <c r="J143" s="86" t="str">
        <f t="shared" si="12"/>
        <v>Vắng mặt</v>
      </c>
      <c r="K143" s="45" t="s">
        <v>14</v>
      </c>
      <c r="L143" s="45" t="s">
        <v>14</v>
      </c>
      <c r="M143" s="78" t="s">
        <v>830</v>
      </c>
      <c r="N143" s="79">
        <f t="shared" si="13"/>
        <v>0</v>
      </c>
      <c r="O143" s="79">
        <f t="shared" si="14"/>
        <v>0</v>
      </c>
      <c r="P143" s="79">
        <f t="shared" si="15"/>
        <v>0</v>
      </c>
      <c r="Q143" s="80" t="s">
        <v>866</v>
      </c>
    </row>
    <row r="144" spans="1:17" x14ac:dyDescent="0.25">
      <c r="A144" t="str">
        <f t="shared" si="11"/>
        <v>1045828</v>
      </c>
      <c r="B144" s="2" t="s">
        <v>220</v>
      </c>
      <c r="C144" s="2" t="s">
        <v>221</v>
      </c>
      <c r="D144" s="2" t="s">
        <v>867</v>
      </c>
      <c r="E144" s="2" t="s">
        <v>56</v>
      </c>
      <c r="F144" s="40">
        <v>45828</v>
      </c>
      <c r="G144" s="2" t="s">
        <v>13</v>
      </c>
      <c r="H144" s="87">
        <v>0.3125</v>
      </c>
      <c r="I144" s="87">
        <v>0.6875</v>
      </c>
      <c r="J144" s="88" t="str">
        <f t="shared" si="12"/>
        <v>Vắng mặt</v>
      </c>
      <c r="K144" s="2" t="s">
        <v>234</v>
      </c>
      <c r="L144" s="2" t="s">
        <v>14</v>
      </c>
      <c r="M144" s="35" t="s">
        <v>830</v>
      </c>
      <c r="N144" s="37">
        <f t="shared" si="13"/>
        <v>0</v>
      </c>
      <c r="O144" s="37">
        <f t="shared" si="14"/>
        <v>0</v>
      </c>
      <c r="P144" s="91">
        <f t="shared" si="15"/>
        <v>0</v>
      </c>
    </row>
    <row r="145" spans="1:17" x14ac:dyDescent="0.25">
      <c r="A145" t="str">
        <f t="shared" si="11"/>
        <v>1045829</v>
      </c>
      <c r="B145" s="2" t="s">
        <v>220</v>
      </c>
      <c r="C145" s="2" t="s">
        <v>221</v>
      </c>
      <c r="D145" s="2" t="s">
        <v>867</v>
      </c>
      <c r="E145" s="2" t="s">
        <v>58</v>
      </c>
      <c r="F145" s="40">
        <v>45829</v>
      </c>
      <c r="G145" s="2" t="s">
        <v>13</v>
      </c>
      <c r="H145" s="87">
        <v>0.3125</v>
      </c>
      <c r="I145" s="87">
        <v>0.6875</v>
      </c>
      <c r="J145" s="88" t="str">
        <f t="shared" si="12"/>
        <v>Vắng mặt</v>
      </c>
      <c r="K145" s="2" t="s">
        <v>235</v>
      </c>
      <c r="L145" s="2" t="s">
        <v>14</v>
      </c>
      <c r="M145" s="35" t="s">
        <v>830</v>
      </c>
      <c r="N145" s="37">
        <f t="shared" si="13"/>
        <v>0</v>
      </c>
      <c r="O145" s="37">
        <f t="shared" si="14"/>
        <v>0</v>
      </c>
      <c r="P145" s="91">
        <f t="shared" si="15"/>
        <v>0</v>
      </c>
    </row>
    <row r="146" spans="1:17" x14ac:dyDescent="0.25">
      <c r="A146" t="str">
        <f t="shared" si="11"/>
        <v>1045831</v>
      </c>
      <c r="B146" s="2" t="s">
        <v>220</v>
      </c>
      <c r="C146" s="2" t="s">
        <v>221</v>
      </c>
      <c r="D146" s="2" t="s">
        <v>867</v>
      </c>
      <c r="E146" s="2" t="s">
        <v>61</v>
      </c>
      <c r="F146" s="40">
        <v>45831</v>
      </c>
      <c r="G146" s="2" t="s">
        <v>13</v>
      </c>
      <c r="H146" s="87">
        <v>0.3125</v>
      </c>
      <c r="I146" s="87">
        <v>0.6875</v>
      </c>
      <c r="J146" s="88" t="str">
        <f t="shared" si="12"/>
        <v>Vắng mặt</v>
      </c>
      <c r="K146" s="2" t="s">
        <v>236</v>
      </c>
      <c r="L146" s="2" t="s">
        <v>14</v>
      </c>
      <c r="M146" s="35" t="s">
        <v>830</v>
      </c>
      <c r="N146" s="37">
        <f t="shared" si="13"/>
        <v>0</v>
      </c>
      <c r="O146" s="37">
        <f t="shared" si="14"/>
        <v>0</v>
      </c>
      <c r="P146" s="91">
        <f t="shared" si="15"/>
        <v>0</v>
      </c>
    </row>
    <row r="147" spans="1:17" x14ac:dyDescent="0.25">
      <c r="A147" t="str">
        <f t="shared" si="11"/>
        <v>1045832</v>
      </c>
      <c r="B147" s="2" t="s">
        <v>220</v>
      </c>
      <c r="C147" s="2" t="s">
        <v>221</v>
      </c>
      <c r="D147" s="2" t="s">
        <v>867</v>
      </c>
      <c r="E147" s="2" t="s">
        <v>64</v>
      </c>
      <c r="F147" s="40">
        <v>45832</v>
      </c>
      <c r="G147" s="2" t="s">
        <v>13</v>
      </c>
      <c r="H147" s="87">
        <v>0.3125</v>
      </c>
      <c r="I147" s="87">
        <v>0.6875</v>
      </c>
      <c r="J147" s="88" t="str">
        <f t="shared" si="12"/>
        <v>Vắng mặt</v>
      </c>
      <c r="K147" s="2" t="s">
        <v>237</v>
      </c>
      <c r="L147" s="2" t="s">
        <v>14</v>
      </c>
      <c r="M147" s="35" t="s">
        <v>830</v>
      </c>
      <c r="N147" s="37">
        <f t="shared" si="13"/>
        <v>0</v>
      </c>
      <c r="O147" s="37">
        <f t="shared" si="14"/>
        <v>0</v>
      </c>
      <c r="P147" s="91">
        <f t="shared" si="15"/>
        <v>0</v>
      </c>
    </row>
    <row r="148" spans="1:17" s="44" customFormat="1" x14ac:dyDescent="0.25">
      <c r="A148" s="44" t="str">
        <f t="shared" si="11"/>
        <v>1045833</v>
      </c>
      <c r="B148" s="45" t="s">
        <v>220</v>
      </c>
      <c r="C148" s="45" t="s">
        <v>221</v>
      </c>
      <c r="D148" s="45" t="s">
        <v>867</v>
      </c>
      <c r="E148" s="2" t="s">
        <v>67</v>
      </c>
      <c r="F148" s="51">
        <v>45833</v>
      </c>
      <c r="G148" s="45" t="s">
        <v>13</v>
      </c>
      <c r="H148" s="85">
        <v>0.3125</v>
      </c>
      <c r="I148" s="85">
        <v>0.6875</v>
      </c>
      <c r="J148" s="86" t="str">
        <f t="shared" si="12"/>
        <v>Vắng mặt</v>
      </c>
      <c r="K148" s="45" t="s">
        <v>14</v>
      </c>
      <c r="L148" s="45" t="s">
        <v>14</v>
      </c>
      <c r="M148" s="78" t="s">
        <v>830</v>
      </c>
      <c r="N148" s="79">
        <f t="shared" si="13"/>
        <v>0</v>
      </c>
      <c r="O148" s="79">
        <f t="shared" si="14"/>
        <v>0</v>
      </c>
      <c r="P148" s="79">
        <f t="shared" si="15"/>
        <v>0</v>
      </c>
      <c r="Q148" s="80" t="s">
        <v>866</v>
      </c>
    </row>
    <row r="149" spans="1:17" x14ac:dyDescent="0.25">
      <c r="A149" t="str">
        <f t="shared" si="11"/>
        <v>1045834</v>
      </c>
      <c r="B149" s="2" t="s">
        <v>220</v>
      </c>
      <c r="C149" s="2" t="s">
        <v>221</v>
      </c>
      <c r="D149" s="2" t="s">
        <v>867</v>
      </c>
      <c r="E149" s="2" t="s">
        <v>70</v>
      </c>
      <c r="F149" s="40">
        <v>45834</v>
      </c>
      <c r="G149" s="2" t="s">
        <v>13</v>
      </c>
      <c r="H149" s="87">
        <v>0.3125</v>
      </c>
      <c r="I149" s="87">
        <v>0.6875</v>
      </c>
      <c r="J149" s="88" t="str">
        <f t="shared" si="12"/>
        <v>Vắng mặt</v>
      </c>
      <c r="K149" s="2" t="s">
        <v>238</v>
      </c>
      <c r="L149" s="2" t="s">
        <v>14</v>
      </c>
      <c r="M149" s="35" t="s">
        <v>830</v>
      </c>
      <c r="N149" s="37">
        <f t="shared" si="13"/>
        <v>0</v>
      </c>
      <c r="O149" s="37">
        <f t="shared" si="14"/>
        <v>0</v>
      </c>
      <c r="P149" s="91">
        <f t="shared" si="15"/>
        <v>0</v>
      </c>
    </row>
    <row r="150" spans="1:17" x14ac:dyDescent="0.25">
      <c r="A150" t="str">
        <f t="shared" si="11"/>
        <v>1045835</v>
      </c>
      <c r="B150" s="2" t="s">
        <v>220</v>
      </c>
      <c r="C150" s="2" t="s">
        <v>221</v>
      </c>
      <c r="D150" s="2" t="s">
        <v>867</v>
      </c>
      <c r="E150" s="2" t="s">
        <v>73</v>
      </c>
      <c r="F150" s="40">
        <v>45835</v>
      </c>
      <c r="G150" s="2" t="s">
        <v>13</v>
      </c>
      <c r="H150" s="87">
        <v>0.3125</v>
      </c>
      <c r="I150" s="87">
        <v>0.6875</v>
      </c>
      <c r="J150" s="88" t="str">
        <f t="shared" si="12"/>
        <v>Vắng mặt</v>
      </c>
      <c r="K150" s="2" t="s">
        <v>239</v>
      </c>
      <c r="L150" s="2" t="s">
        <v>14</v>
      </c>
      <c r="M150" s="35" t="s">
        <v>830</v>
      </c>
      <c r="N150" s="37">
        <f t="shared" si="13"/>
        <v>0</v>
      </c>
      <c r="O150" s="37">
        <f t="shared" si="14"/>
        <v>0</v>
      </c>
      <c r="P150" s="91">
        <f t="shared" si="15"/>
        <v>0</v>
      </c>
    </row>
    <row r="151" spans="1:17" x14ac:dyDescent="0.25">
      <c r="A151" t="str">
        <f t="shared" si="11"/>
        <v>1045836</v>
      </c>
      <c r="B151" s="2" t="s">
        <v>220</v>
      </c>
      <c r="C151" s="2" t="s">
        <v>221</v>
      </c>
      <c r="D151" s="2" t="s">
        <v>867</v>
      </c>
      <c r="E151" s="2" t="s">
        <v>76</v>
      </c>
      <c r="F151" s="40">
        <v>45836</v>
      </c>
      <c r="G151" s="2" t="s">
        <v>13</v>
      </c>
      <c r="H151" s="87">
        <v>0.3125</v>
      </c>
      <c r="I151" s="87">
        <v>0.6875</v>
      </c>
      <c r="J151" s="88" t="str">
        <f t="shared" si="12"/>
        <v>Vắng mặt</v>
      </c>
      <c r="K151" s="2" t="s">
        <v>240</v>
      </c>
      <c r="L151" s="2" t="s">
        <v>14</v>
      </c>
      <c r="M151" s="35" t="s">
        <v>830</v>
      </c>
      <c r="N151" s="37">
        <f t="shared" si="13"/>
        <v>0</v>
      </c>
      <c r="O151" s="37">
        <f t="shared" si="14"/>
        <v>0</v>
      </c>
      <c r="P151" s="91">
        <f t="shared" si="15"/>
        <v>0</v>
      </c>
    </row>
    <row r="152" spans="1:17" x14ac:dyDescent="0.25">
      <c r="A152" t="str">
        <f t="shared" si="11"/>
        <v>1045838</v>
      </c>
      <c r="B152" s="2" t="s">
        <v>220</v>
      </c>
      <c r="C152" s="2" t="s">
        <v>221</v>
      </c>
      <c r="D152" s="2" t="s">
        <v>867</v>
      </c>
      <c r="E152" s="2" t="s">
        <v>79</v>
      </c>
      <c r="F152" s="40">
        <v>45838</v>
      </c>
      <c r="G152" s="2" t="s">
        <v>13</v>
      </c>
      <c r="H152" s="87">
        <v>0.3125</v>
      </c>
      <c r="I152" s="87">
        <v>0.6875</v>
      </c>
      <c r="J152" s="88" t="str">
        <f t="shared" si="12"/>
        <v>Vắng mặt</v>
      </c>
      <c r="K152" s="2" t="s">
        <v>241</v>
      </c>
      <c r="L152" s="2" t="s">
        <v>14</v>
      </c>
      <c r="M152" s="35" t="s">
        <v>830</v>
      </c>
      <c r="N152" s="37">
        <f t="shared" si="13"/>
        <v>0</v>
      </c>
      <c r="O152" s="37">
        <f t="shared" si="14"/>
        <v>0</v>
      </c>
      <c r="P152" s="91">
        <f t="shared" si="15"/>
        <v>0</v>
      </c>
    </row>
    <row r="153" spans="1:17" s="44" customFormat="1" x14ac:dyDescent="0.25">
      <c r="A153" s="44" t="str">
        <f t="shared" si="11"/>
        <v>1145810</v>
      </c>
      <c r="B153" s="45" t="s">
        <v>242</v>
      </c>
      <c r="C153" s="45" t="s">
        <v>243</v>
      </c>
      <c r="D153" s="45" t="s">
        <v>867</v>
      </c>
      <c r="E153" s="2" t="s">
        <v>12</v>
      </c>
      <c r="F153" s="51">
        <v>45810</v>
      </c>
      <c r="G153" s="45" t="s">
        <v>13</v>
      </c>
      <c r="H153" s="85">
        <v>0.3125</v>
      </c>
      <c r="I153" s="85">
        <v>0.6875</v>
      </c>
      <c r="J153" s="86" t="str">
        <f t="shared" si="12"/>
        <v>Vắng mặt</v>
      </c>
      <c r="K153" s="45" t="s">
        <v>14</v>
      </c>
      <c r="L153" s="45" t="s">
        <v>14</v>
      </c>
      <c r="M153" s="78" t="s">
        <v>809</v>
      </c>
      <c r="N153" s="79">
        <f t="shared" si="13"/>
        <v>0</v>
      </c>
      <c r="O153" s="79">
        <f t="shared" si="14"/>
        <v>0</v>
      </c>
      <c r="P153" s="79">
        <f t="shared" si="15"/>
        <v>0</v>
      </c>
      <c r="Q153" s="80" t="s">
        <v>860</v>
      </c>
    </row>
    <row r="154" spans="1:17" x14ac:dyDescent="0.25">
      <c r="A154" t="str">
        <f t="shared" si="11"/>
        <v>1145811</v>
      </c>
      <c r="B154" s="2" t="s">
        <v>242</v>
      </c>
      <c r="C154" s="2" t="s">
        <v>243</v>
      </c>
      <c r="D154" s="2" t="s">
        <v>867</v>
      </c>
      <c r="E154" s="2" t="s">
        <v>16</v>
      </c>
      <c r="F154" s="40">
        <v>45811</v>
      </c>
      <c r="G154" s="2" t="s">
        <v>13</v>
      </c>
      <c r="H154" s="87">
        <v>0.3125</v>
      </c>
      <c r="I154" s="87">
        <v>0.6875</v>
      </c>
      <c r="J154" s="88" t="str">
        <f t="shared" si="12"/>
        <v>Vắng mặt</v>
      </c>
      <c r="K154" s="2" t="s">
        <v>244</v>
      </c>
      <c r="L154" s="2" t="s">
        <v>14</v>
      </c>
      <c r="M154" s="35" t="s">
        <v>830</v>
      </c>
      <c r="N154" s="37">
        <f t="shared" si="13"/>
        <v>0</v>
      </c>
      <c r="O154" s="37">
        <f t="shared" si="14"/>
        <v>0</v>
      </c>
      <c r="P154" s="91">
        <f t="shared" si="15"/>
        <v>0</v>
      </c>
    </row>
    <row r="155" spans="1:17" x14ac:dyDescent="0.25">
      <c r="A155" t="str">
        <f t="shared" si="11"/>
        <v>1145812</v>
      </c>
      <c r="B155" s="2" t="s">
        <v>242</v>
      </c>
      <c r="C155" s="2" t="s">
        <v>243</v>
      </c>
      <c r="D155" s="2" t="s">
        <v>867</v>
      </c>
      <c r="E155" s="2" t="s">
        <v>19</v>
      </c>
      <c r="F155" s="40">
        <v>45812</v>
      </c>
      <c r="G155" s="2" t="s">
        <v>13</v>
      </c>
      <c r="H155" s="87">
        <v>0.3125</v>
      </c>
      <c r="I155" s="87">
        <v>0.6875</v>
      </c>
      <c r="J155" s="88" t="str">
        <f t="shared" si="12"/>
        <v>Vắng mặt</v>
      </c>
      <c r="K155" s="2" t="s">
        <v>245</v>
      </c>
      <c r="L155" s="2" t="s">
        <v>14</v>
      </c>
      <c r="M155" s="35" t="s">
        <v>830</v>
      </c>
      <c r="N155" s="37">
        <f t="shared" si="13"/>
        <v>4</v>
      </c>
      <c r="O155" s="37">
        <f t="shared" si="14"/>
        <v>0</v>
      </c>
      <c r="P155" s="91">
        <f t="shared" si="15"/>
        <v>0</v>
      </c>
    </row>
    <row r="156" spans="1:17" s="44" customFormat="1" x14ac:dyDescent="0.25">
      <c r="A156" s="44" t="str">
        <f t="shared" si="11"/>
        <v>1145813</v>
      </c>
      <c r="B156" s="45" t="s">
        <v>242</v>
      </c>
      <c r="C156" s="45" t="s">
        <v>243</v>
      </c>
      <c r="D156" s="45" t="s">
        <v>867</v>
      </c>
      <c r="E156" s="2" t="s">
        <v>22</v>
      </c>
      <c r="F156" s="51">
        <v>45813</v>
      </c>
      <c r="G156" s="45" t="s">
        <v>13</v>
      </c>
      <c r="H156" s="85">
        <v>0.3125</v>
      </c>
      <c r="I156" s="85">
        <v>0.6875</v>
      </c>
      <c r="J156" s="86" t="str">
        <f t="shared" si="12"/>
        <v>Vắng mặt</v>
      </c>
      <c r="K156" s="45" t="s">
        <v>14</v>
      </c>
      <c r="L156" s="45" t="s">
        <v>14</v>
      </c>
      <c r="M156" s="78" t="s">
        <v>830</v>
      </c>
      <c r="N156" s="79">
        <f t="shared" si="13"/>
        <v>0</v>
      </c>
      <c r="O156" s="79">
        <f t="shared" si="14"/>
        <v>0</v>
      </c>
      <c r="P156" s="79">
        <f t="shared" si="15"/>
        <v>0</v>
      </c>
      <c r="Q156" s="80" t="s">
        <v>863</v>
      </c>
    </row>
    <row r="157" spans="1:17" s="44" customFormat="1" x14ac:dyDescent="0.25">
      <c r="A157" s="44" t="str">
        <f t="shared" si="11"/>
        <v>1145814</v>
      </c>
      <c r="B157" s="45" t="s">
        <v>242</v>
      </c>
      <c r="C157" s="45" t="s">
        <v>243</v>
      </c>
      <c r="D157" s="45" t="s">
        <v>867</v>
      </c>
      <c r="E157" s="2" t="s">
        <v>25</v>
      </c>
      <c r="F157" s="51">
        <v>45814</v>
      </c>
      <c r="G157" s="45" t="s">
        <v>13</v>
      </c>
      <c r="H157" s="85">
        <v>0.3125</v>
      </c>
      <c r="I157" s="85">
        <v>0.6875</v>
      </c>
      <c r="J157" s="86" t="str">
        <f t="shared" si="12"/>
        <v>Vắng mặt</v>
      </c>
      <c r="K157" s="45" t="s">
        <v>14</v>
      </c>
      <c r="L157" s="45" t="s">
        <v>14</v>
      </c>
      <c r="M157" s="78" t="s">
        <v>830</v>
      </c>
      <c r="N157" s="79">
        <f t="shared" si="13"/>
        <v>0</v>
      </c>
      <c r="O157" s="79">
        <f t="shared" si="14"/>
        <v>0</v>
      </c>
      <c r="P157" s="79">
        <f t="shared" si="15"/>
        <v>0</v>
      </c>
      <c r="Q157" s="80" t="s">
        <v>865</v>
      </c>
    </row>
    <row r="158" spans="1:17" s="44" customFormat="1" x14ac:dyDescent="0.25">
      <c r="A158" s="44" t="str">
        <f t="shared" si="11"/>
        <v>1145815</v>
      </c>
      <c r="B158" s="45" t="s">
        <v>242</v>
      </c>
      <c r="C158" s="45" t="s">
        <v>243</v>
      </c>
      <c r="D158" s="45" t="s">
        <v>867</v>
      </c>
      <c r="E158" s="2" t="s">
        <v>28</v>
      </c>
      <c r="F158" s="51">
        <v>45815</v>
      </c>
      <c r="G158" s="45" t="s">
        <v>13</v>
      </c>
      <c r="H158" s="85">
        <v>0.3125</v>
      </c>
      <c r="I158" s="85">
        <v>0.6875</v>
      </c>
      <c r="J158" s="86" t="str">
        <f t="shared" si="12"/>
        <v>Vắng mặt</v>
      </c>
      <c r="K158" s="45" t="s">
        <v>14</v>
      </c>
      <c r="L158" s="45" t="s">
        <v>14</v>
      </c>
      <c r="M158" s="78" t="s">
        <v>830</v>
      </c>
      <c r="N158" s="79">
        <f t="shared" si="13"/>
        <v>0</v>
      </c>
      <c r="O158" s="79">
        <f t="shared" si="14"/>
        <v>0</v>
      </c>
      <c r="P158" s="79">
        <f t="shared" si="15"/>
        <v>0</v>
      </c>
      <c r="Q158" s="80" t="s">
        <v>865</v>
      </c>
    </row>
    <row r="159" spans="1:17" s="44" customFormat="1" x14ac:dyDescent="0.25">
      <c r="A159" s="44" t="str">
        <f t="shared" si="11"/>
        <v>1145817</v>
      </c>
      <c r="B159" s="45" t="s">
        <v>242</v>
      </c>
      <c r="C159" s="45" t="s">
        <v>243</v>
      </c>
      <c r="D159" s="45" t="s">
        <v>867</v>
      </c>
      <c r="E159" s="2" t="s">
        <v>31</v>
      </c>
      <c r="F159" s="51">
        <v>45817</v>
      </c>
      <c r="G159" s="45" t="s">
        <v>13</v>
      </c>
      <c r="H159" s="85">
        <v>0.3125</v>
      </c>
      <c r="I159" s="85">
        <v>0.6875</v>
      </c>
      <c r="J159" s="86" t="str">
        <f t="shared" si="12"/>
        <v>Vắng mặt</v>
      </c>
      <c r="K159" s="45" t="s">
        <v>14</v>
      </c>
      <c r="L159" s="45" t="s">
        <v>14</v>
      </c>
      <c r="M159" s="78" t="s">
        <v>808</v>
      </c>
      <c r="N159" s="79">
        <f t="shared" si="13"/>
        <v>0</v>
      </c>
      <c r="O159" s="79">
        <f t="shared" si="14"/>
        <v>0</v>
      </c>
      <c r="P159" s="79">
        <f t="shared" si="15"/>
        <v>0</v>
      </c>
      <c r="Q159" s="80" t="s">
        <v>860</v>
      </c>
    </row>
    <row r="160" spans="1:17" x14ac:dyDescent="0.25">
      <c r="A160" t="str">
        <f t="shared" ref="A160:A223" si="16">B160&amp;F160</f>
        <v>1145818</v>
      </c>
      <c r="B160" s="2" t="s">
        <v>242</v>
      </c>
      <c r="C160" s="2" t="s">
        <v>243</v>
      </c>
      <c r="D160" s="2" t="s">
        <v>867</v>
      </c>
      <c r="E160" s="2" t="s">
        <v>34</v>
      </c>
      <c r="F160" s="40">
        <v>45818</v>
      </c>
      <c r="G160" s="2" t="s">
        <v>13</v>
      </c>
      <c r="H160" s="87">
        <v>0.3125</v>
      </c>
      <c r="I160" s="87">
        <v>0.6875</v>
      </c>
      <c r="J160" s="88" t="str">
        <f t="shared" si="12"/>
        <v>Vắng mặt</v>
      </c>
      <c r="K160" s="2" t="s">
        <v>246</v>
      </c>
      <c r="L160" s="2" t="s">
        <v>14</v>
      </c>
      <c r="M160" s="35" t="s">
        <v>830</v>
      </c>
      <c r="N160" s="37">
        <f t="shared" si="13"/>
        <v>5</v>
      </c>
      <c r="O160" s="37">
        <f t="shared" si="14"/>
        <v>0</v>
      </c>
      <c r="P160" s="91">
        <f t="shared" si="15"/>
        <v>0</v>
      </c>
    </row>
    <row r="161" spans="1:17" s="44" customFormat="1" x14ac:dyDescent="0.25">
      <c r="A161" s="44" t="str">
        <f t="shared" si="16"/>
        <v>1145819</v>
      </c>
      <c r="B161" s="45" t="s">
        <v>242</v>
      </c>
      <c r="C161" s="45" t="s">
        <v>243</v>
      </c>
      <c r="D161" s="45" t="s">
        <v>867</v>
      </c>
      <c r="E161" s="2" t="s">
        <v>37</v>
      </c>
      <c r="F161" s="51">
        <v>45819</v>
      </c>
      <c r="G161" s="45" t="s">
        <v>13</v>
      </c>
      <c r="H161" s="85">
        <v>0.3125</v>
      </c>
      <c r="I161" s="85">
        <v>0.6875</v>
      </c>
      <c r="J161" s="86" t="str">
        <f t="shared" si="12"/>
        <v>Vắng mặt</v>
      </c>
      <c r="K161" s="45" t="s">
        <v>14</v>
      </c>
      <c r="L161" s="45" t="s">
        <v>14</v>
      </c>
      <c r="M161" s="78" t="s">
        <v>830</v>
      </c>
      <c r="N161" s="79">
        <f t="shared" si="13"/>
        <v>0</v>
      </c>
      <c r="O161" s="79">
        <f t="shared" si="14"/>
        <v>0</v>
      </c>
      <c r="P161" s="79">
        <f t="shared" si="15"/>
        <v>0</v>
      </c>
      <c r="Q161" s="80" t="s">
        <v>864</v>
      </c>
    </row>
    <row r="162" spans="1:17" x14ac:dyDescent="0.25">
      <c r="A162" t="str">
        <f t="shared" si="16"/>
        <v>1145820</v>
      </c>
      <c r="B162" s="2" t="s">
        <v>242</v>
      </c>
      <c r="C162" s="2" t="s">
        <v>243</v>
      </c>
      <c r="D162" s="2" t="s">
        <v>867</v>
      </c>
      <c r="E162" s="2" t="s">
        <v>40</v>
      </c>
      <c r="F162" s="40">
        <v>45820</v>
      </c>
      <c r="G162" s="2" t="s">
        <v>13</v>
      </c>
      <c r="H162" s="87">
        <v>0.3125</v>
      </c>
      <c r="I162" s="87">
        <v>0.6875</v>
      </c>
      <c r="J162" s="88" t="str">
        <f t="shared" si="12"/>
        <v>Vắng mặt</v>
      </c>
      <c r="K162" s="2" t="s">
        <v>247</v>
      </c>
      <c r="L162" s="2" t="s">
        <v>14</v>
      </c>
      <c r="M162" s="35" t="s">
        <v>830</v>
      </c>
      <c r="N162" s="37">
        <f t="shared" si="13"/>
        <v>5</v>
      </c>
      <c r="O162" s="37">
        <f t="shared" si="14"/>
        <v>0</v>
      </c>
      <c r="P162" s="91">
        <f t="shared" si="15"/>
        <v>0</v>
      </c>
    </row>
    <row r="163" spans="1:17" s="44" customFormat="1" x14ac:dyDescent="0.25">
      <c r="A163" s="44" t="str">
        <f t="shared" si="16"/>
        <v>1145821</v>
      </c>
      <c r="B163" s="45" t="s">
        <v>242</v>
      </c>
      <c r="C163" s="45" t="s">
        <v>243</v>
      </c>
      <c r="D163" s="45" t="s">
        <v>867</v>
      </c>
      <c r="E163" s="2" t="s">
        <v>42</v>
      </c>
      <c r="F163" s="51">
        <v>45821</v>
      </c>
      <c r="G163" s="45" t="s">
        <v>13</v>
      </c>
      <c r="H163" s="85">
        <v>0.3125</v>
      </c>
      <c r="I163" s="85">
        <v>0.6875</v>
      </c>
      <c r="J163" s="86" t="str">
        <f t="shared" si="12"/>
        <v>Vắng mặt</v>
      </c>
      <c r="K163" s="45" t="s">
        <v>14</v>
      </c>
      <c r="L163" s="45" t="s">
        <v>14</v>
      </c>
      <c r="M163" s="78" t="s">
        <v>830</v>
      </c>
      <c r="N163" s="79">
        <f t="shared" si="13"/>
        <v>0</v>
      </c>
      <c r="O163" s="79">
        <f t="shared" si="14"/>
        <v>0</v>
      </c>
      <c r="P163" s="79">
        <f t="shared" si="15"/>
        <v>0</v>
      </c>
      <c r="Q163" s="80" t="s">
        <v>863</v>
      </c>
    </row>
    <row r="164" spans="1:17" s="44" customFormat="1" x14ac:dyDescent="0.25">
      <c r="A164" s="44" t="str">
        <f t="shared" si="16"/>
        <v>1145822</v>
      </c>
      <c r="B164" s="45" t="s">
        <v>242</v>
      </c>
      <c r="C164" s="45" t="s">
        <v>243</v>
      </c>
      <c r="D164" s="45" t="s">
        <v>867</v>
      </c>
      <c r="E164" s="2" t="s">
        <v>43</v>
      </c>
      <c r="F164" s="51">
        <v>45822</v>
      </c>
      <c r="G164" s="45" t="s">
        <v>13</v>
      </c>
      <c r="H164" s="85">
        <v>0.3125</v>
      </c>
      <c r="I164" s="85">
        <v>0.6875</v>
      </c>
      <c r="J164" s="86" t="str">
        <f t="shared" si="12"/>
        <v>Vắng mặt</v>
      </c>
      <c r="K164" s="45" t="s">
        <v>14</v>
      </c>
      <c r="L164" s="45" t="s">
        <v>14</v>
      </c>
      <c r="M164" s="78" t="s">
        <v>808</v>
      </c>
      <c r="N164" s="79">
        <f t="shared" si="13"/>
        <v>0</v>
      </c>
      <c r="O164" s="79">
        <f t="shared" si="14"/>
        <v>0</v>
      </c>
      <c r="P164" s="79">
        <f t="shared" si="15"/>
        <v>0</v>
      </c>
      <c r="Q164" s="80" t="s">
        <v>860</v>
      </c>
    </row>
    <row r="165" spans="1:17" x14ac:dyDescent="0.25">
      <c r="A165" t="str">
        <f t="shared" si="16"/>
        <v>1145824</v>
      </c>
      <c r="B165" s="2" t="s">
        <v>242</v>
      </c>
      <c r="C165" s="2" t="s">
        <v>243</v>
      </c>
      <c r="D165" s="2" t="s">
        <v>867</v>
      </c>
      <c r="E165" s="2" t="s">
        <v>44</v>
      </c>
      <c r="F165" s="40">
        <v>45824</v>
      </c>
      <c r="G165" s="2" t="s">
        <v>13</v>
      </c>
      <c r="H165" s="87">
        <v>0.3125</v>
      </c>
      <c r="I165" s="87">
        <v>0.6875</v>
      </c>
      <c r="J165" s="88" t="str">
        <f t="shared" si="12"/>
        <v>Vắng mặt</v>
      </c>
      <c r="K165" s="2" t="s">
        <v>248</v>
      </c>
      <c r="L165" s="2" t="s">
        <v>14</v>
      </c>
      <c r="M165" s="35" t="s">
        <v>830</v>
      </c>
      <c r="N165" s="37">
        <f t="shared" si="13"/>
        <v>13</v>
      </c>
      <c r="O165" s="37">
        <f t="shared" si="14"/>
        <v>0</v>
      </c>
      <c r="P165" s="91">
        <f t="shared" si="15"/>
        <v>30</v>
      </c>
    </row>
    <row r="166" spans="1:17" s="44" customFormat="1" x14ac:dyDescent="0.25">
      <c r="A166" s="44" t="str">
        <f t="shared" si="16"/>
        <v>1145825</v>
      </c>
      <c r="B166" s="45" t="s">
        <v>242</v>
      </c>
      <c r="C166" s="45" t="s">
        <v>243</v>
      </c>
      <c r="D166" s="45" t="s">
        <v>867</v>
      </c>
      <c r="E166" s="2" t="s">
        <v>47</v>
      </c>
      <c r="F166" s="51">
        <v>45825</v>
      </c>
      <c r="G166" s="45" t="s">
        <v>13</v>
      </c>
      <c r="H166" s="85">
        <v>0.3125</v>
      </c>
      <c r="I166" s="85">
        <v>0.6875</v>
      </c>
      <c r="J166" s="86" t="str">
        <f t="shared" si="12"/>
        <v>Vắng mặt</v>
      </c>
      <c r="K166" s="45" t="s">
        <v>14</v>
      </c>
      <c r="L166" s="45" t="s">
        <v>14</v>
      </c>
      <c r="M166" s="78" t="s">
        <v>830</v>
      </c>
      <c r="N166" s="79">
        <f t="shared" si="13"/>
        <v>0</v>
      </c>
      <c r="O166" s="79">
        <f t="shared" si="14"/>
        <v>0</v>
      </c>
      <c r="P166" s="79">
        <f t="shared" si="15"/>
        <v>0</v>
      </c>
      <c r="Q166" s="80" t="s">
        <v>864</v>
      </c>
    </row>
    <row r="167" spans="1:17" s="44" customFormat="1" x14ac:dyDescent="0.25">
      <c r="A167" s="44" t="str">
        <f t="shared" si="16"/>
        <v>1145826</v>
      </c>
      <c r="B167" s="45" t="s">
        <v>242</v>
      </c>
      <c r="C167" s="45" t="s">
        <v>243</v>
      </c>
      <c r="D167" s="45" t="s">
        <v>867</v>
      </c>
      <c r="E167" s="2" t="s">
        <v>50</v>
      </c>
      <c r="F167" s="51">
        <v>45826</v>
      </c>
      <c r="G167" s="45" t="s">
        <v>13</v>
      </c>
      <c r="H167" s="85">
        <v>0.3125</v>
      </c>
      <c r="I167" s="85">
        <v>0.6875</v>
      </c>
      <c r="J167" s="86" t="str">
        <f t="shared" si="12"/>
        <v>Vắng mặt</v>
      </c>
      <c r="K167" s="45" t="s">
        <v>14</v>
      </c>
      <c r="L167" s="45" t="s">
        <v>14</v>
      </c>
      <c r="M167" s="78" t="s">
        <v>830</v>
      </c>
      <c r="N167" s="79">
        <f t="shared" si="13"/>
        <v>0</v>
      </c>
      <c r="O167" s="79">
        <f t="shared" si="14"/>
        <v>0</v>
      </c>
      <c r="P167" s="79">
        <f t="shared" si="15"/>
        <v>0</v>
      </c>
      <c r="Q167" s="80" t="s">
        <v>864</v>
      </c>
    </row>
    <row r="168" spans="1:17" x14ac:dyDescent="0.25">
      <c r="A168" t="str">
        <f t="shared" si="16"/>
        <v>1145827</v>
      </c>
      <c r="B168" s="2" t="s">
        <v>242</v>
      </c>
      <c r="C168" s="2" t="s">
        <v>243</v>
      </c>
      <c r="D168" s="2" t="s">
        <v>867</v>
      </c>
      <c r="E168" s="2" t="s">
        <v>53</v>
      </c>
      <c r="F168" s="40">
        <v>45827</v>
      </c>
      <c r="G168" s="2" t="s">
        <v>13</v>
      </c>
      <c r="H168" s="87">
        <v>0.3125</v>
      </c>
      <c r="I168" s="87">
        <v>0.6875</v>
      </c>
      <c r="J168" s="88" t="str">
        <f t="shared" si="12"/>
        <v>Vắng mặt</v>
      </c>
      <c r="K168" s="2" t="s">
        <v>249</v>
      </c>
      <c r="L168" s="2" t="s">
        <v>14</v>
      </c>
      <c r="M168" s="35" t="s">
        <v>830</v>
      </c>
      <c r="N168" s="37">
        <f t="shared" si="13"/>
        <v>5</v>
      </c>
      <c r="O168" s="37">
        <f t="shared" si="14"/>
        <v>0</v>
      </c>
      <c r="P168" s="91">
        <f t="shared" si="15"/>
        <v>0</v>
      </c>
    </row>
    <row r="169" spans="1:17" s="44" customFormat="1" x14ac:dyDescent="0.25">
      <c r="A169" s="44" t="str">
        <f t="shared" si="16"/>
        <v>1145828</v>
      </c>
      <c r="B169" s="45" t="s">
        <v>242</v>
      </c>
      <c r="C169" s="45" t="s">
        <v>243</v>
      </c>
      <c r="D169" s="45" t="s">
        <v>867</v>
      </c>
      <c r="E169" s="2" t="s">
        <v>56</v>
      </c>
      <c r="F169" s="51">
        <v>45828</v>
      </c>
      <c r="G169" s="45" t="s">
        <v>13</v>
      </c>
      <c r="H169" s="85">
        <v>0.3125</v>
      </c>
      <c r="I169" s="85">
        <v>0.6875</v>
      </c>
      <c r="J169" s="86" t="str">
        <f t="shared" si="12"/>
        <v>Vắng mặt</v>
      </c>
      <c r="K169" s="45" t="s">
        <v>14</v>
      </c>
      <c r="L169" s="45" t="s">
        <v>14</v>
      </c>
      <c r="M169" s="78" t="s">
        <v>830</v>
      </c>
      <c r="N169" s="79">
        <f t="shared" si="13"/>
        <v>0</v>
      </c>
      <c r="O169" s="79">
        <f t="shared" si="14"/>
        <v>0</v>
      </c>
      <c r="P169" s="79">
        <f t="shared" si="15"/>
        <v>0</v>
      </c>
      <c r="Q169" s="80" t="s">
        <v>865</v>
      </c>
    </row>
    <row r="170" spans="1:17" s="44" customFormat="1" x14ac:dyDescent="0.25">
      <c r="A170" s="44" t="str">
        <f t="shared" si="16"/>
        <v>1145829</v>
      </c>
      <c r="B170" s="45" t="s">
        <v>242</v>
      </c>
      <c r="C170" s="45" t="s">
        <v>243</v>
      </c>
      <c r="D170" s="45" t="s">
        <v>867</v>
      </c>
      <c r="E170" s="2" t="s">
        <v>58</v>
      </c>
      <c r="F170" s="51">
        <v>45829</v>
      </c>
      <c r="G170" s="45" t="s">
        <v>13</v>
      </c>
      <c r="H170" s="85">
        <v>0.3125</v>
      </c>
      <c r="I170" s="85">
        <v>0.6875</v>
      </c>
      <c r="J170" s="86" t="str">
        <f t="shared" si="12"/>
        <v>Vắng mặt</v>
      </c>
      <c r="K170" s="45" t="s">
        <v>14</v>
      </c>
      <c r="L170" s="45" t="s">
        <v>14</v>
      </c>
      <c r="M170" s="78" t="s">
        <v>830</v>
      </c>
      <c r="N170" s="79">
        <f t="shared" si="13"/>
        <v>0</v>
      </c>
      <c r="O170" s="79">
        <f t="shared" si="14"/>
        <v>0</v>
      </c>
      <c r="P170" s="79">
        <f t="shared" si="15"/>
        <v>0</v>
      </c>
      <c r="Q170" s="80" t="s">
        <v>865</v>
      </c>
    </row>
    <row r="171" spans="1:17" s="44" customFormat="1" x14ac:dyDescent="0.25">
      <c r="A171" s="44" t="str">
        <f t="shared" si="16"/>
        <v>1145831</v>
      </c>
      <c r="B171" s="45" t="s">
        <v>242</v>
      </c>
      <c r="C171" s="45" t="s">
        <v>243</v>
      </c>
      <c r="D171" s="45" t="s">
        <v>867</v>
      </c>
      <c r="E171" s="2" t="s">
        <v>61</v>
      </c>
      <c r="F171" s="51">
        <v>45831</v>
      </c>
      <c r="G171" s="45" t="s">
        <v>13</v>
      </c>
      <c r="H171" s="85">
        <v>0.3125</v>
      </c>
      <c r="I171" s="85">
        <v>0.6875</v>
      </c>
      <c r="J171" s="86" t="str">
        <f t="shared" si="12"/>
        <v>Vắng mặt</v>
      </c>
      <c r="K171" s="45" t="s">
        <v>14</v>
      </c>
      <c r="L171" s="45" t="s">
        <v>14</v>
      </c>
      <c r="M171" s="78" t="s">
        <v>830</v>
      </c>
      <c r="N171" s="79">
        <f t="shared" si="13"/>
        <v>0</v>
      </c>
      <c r="O171" s="79">
        <f t="shared" si="14"/>
        <v>0</v>
      </c>
      <c r="P171" s="79">
        <f t="shared" si="15"/>
        <v>0</v>
      </c>
      <c r="Q171" s="80" t="s">
        <v>863</v>
      </c>
    </row>
    <row r="172" spans="1:17" s="44" customFormat="1" x14ac:dyDescent="0.25">
      <c r="A172" s="44" t="str">
        <f t="shared" si="16"/>
        <v>1145832</v>
      </c>
      <c r="B172" s="45" t="s">
        <v>242</v>
      </c>
      <c r="C172" s="45" t="s">
        <v>243</v>
      </c>
      <c r="D172" s="45" t="s">
        <v>867</v>
      </c>
      <c r="E172" s="2" t="s">
        <v>64</v>
      </c>
      <c r="F172" s="51">
        <v>45832</v>
      </c>
      <c r="G172" s="45" t="s">
        <v>13</v>
      </c>
      <c r="H172" s="85">
        <v>0.3125</v>
      </c>
      <c r="I172" s="85">
        <v>0.6875</v>
      </c>
      <c r="J172" s="86" t="str">
        <f t="shared" si="12"/>
        <v>Vắng mặt</v>
      </c>
      <c r="K172" s="45" t="s">
        <v>14</v>
      </c>
      <c r="L172" s="45" t="s">
        <v>14</v>
      </c>
      <c r="M172" s="78" t="s">
        <v>830</v>
      </c>
      <c r="N172" s="79">
        <f t="shared" si="13"/>
        <v>0</v>
      </c>
      <c r="O172" s="79">
        <f t="shared" si="14"/>
        <v>0</v>
      </c>
      <c r="P172" s="79">
        <f t="shared" si="15"/>
        <v>0</v>
      </c>
      <c r="Q172" s="80" t="s">
        <v>863</v>
      </c>
    </row>
    <row r="173" spans="1:17" s="44" customFormat="1" x14ac:dyDescent="0.25">
      <c r="A173" s="44" t="str">
        <f t="shared" si="16"/>
        <v>1145833</v>
      </c>
      <c r="B173" s="45" t="s">
        <v>242</v>
      </c>
      <c r="C173" s="45" t="s">
        <v>243</v>
      </c>
      <c r="D173" s="45" t="s">
        <v>867</v>
      </c>
      <c r="E173" s="2" t="s">
        <v>67</v>
      </c>
      <c r="F173" s="51">
        <v>45833</v>
      </c>
      <c r="G173" s="45" t="s">
        <v>13</v>
      </c>
      <c r="H173" s="85">
        <v>0.3125</v>
      </c>
      <c r="I173" s="85">
        <v>0.6875</v>
      </c>
      <c r="J173" s="86" t="str">
        <f t="shared" si="12"/>
        <v>Vắng mặt</v>
      </c>
      <c r="K173" s="45" t="s">
        <v>14</v>
      </c>
      <c r="L173" s="45" t="s">
        <v>14</v>
      </c>
      <c r="M173" s="78" t="s">
        <v>830</v>
      </c>
      <c r="N173" s="79">
        <f t="shared" si="13"/>
        <v>0</v>
      </c>
      <c r="O173" s="79">
        <f t="shared" si="14"/>
        <v>0</v>
      </c>
      <c r="P173" s="79">
        <f t="shared" si="15"/>
        <v>0</v>
      </c>
      <c r="Q173" s="80" t="s">
        <v>863</v>
      </c>
    </row>
    <row r="174" spans="1:17" x14ac:dyDescent="0.25">
      <c r="A174" t="str">
        <f t="shared" si="16"/>
        <v>1145834</v>
      </c>
      <c r="B174" s="2" t="s">
        <v>242</v>
      </c>
      <c r="C174" s="2" t="s">
        <v>243</v>
      </c>
      <c r="D174" s="2" t="s">
        <v>867</v>
      </c>
      <c r="E174" s="2" t="s">
        <v>70</v>
      </c>
      <c r="F174" s="40">
        <v>45834</v>
      </c>
      <c r="G174" s="2" t="s">
        <v>13</v>
      </c>
      <c r="H174" s="87">
        <v>0.3125</v>
      </c>
      <c r="I174" s="87">
        <v>0.6875</v>
      </c>
      <c r="J174" s="88" t="str">
        <f t="shared" si="12"/>
        <v>Vắng mặt</v>
      </c>
      <c r="K174" s="2" t="s">
        <v>250</v>
      </c>
      <c r="L174" s="2" t="s">
        <v>14</v>
      </c>
      <c r="M174" s="35" t="s">
        <v>830</v>
      </c>
      <c r="N174" s="37">
        <f t="shared" si="13"/>
        <v>3</v>
      </c>
      <c r="O174" s="37">
        <f t="shared" si="14"/>
        <v>0</v>
      </c>
      <c r="P174" s="91">
        <f t="shared" si="15"/>
        <v>0</v>
      </c>
    </row>
    <row r="175" spans="1:17" s="44" customFormat="1" x14ac:dyDescent="0.25">
      <c r="A175" s="44" t="str">
        <f t="shared" si="16"/>
        <v>1145835</v>
      </c>
      <c r="B175" s="45" t="s">
        <v>242</v>
      </c>
      <c r="C175" s="45" t="s">
        <v>243</v>
      </c>
      <c r="D175" s="45" t="s">
        <v>867</v>
      </c>
      <c r="E175" s="2" t="s">
        <v>73</v>
      </c>
      <c r="F175" s="51">
        <v>45835</v>
      </c>
      <c r="G175" s="45" t="s">
        <v>13</v>
      </c>
      <c r="H175" s="85">
        <v>0.3125</v>
      </c>
      <c r="I175" s="85">
        <v>0.6875</v>
      </c>
      <c r="J175" s="86" t="str">
        <f t="shared" si="12"/>
        <v>Vắng mặt</v>
      </c>
      <c r="K175" s="45" t="s">
        <v>14</v>
      </c>
      <c r="L175" s="45" t="s">
        <v>14</v>
      </c>
      <c r="M175" s="78" t="s">
        <v>830</v>
      </c>
      <c r="N175" s="79">
        <f t="shared" si="13"/>
        <v>0</v>
      </c>
      <c r="O175" s="79">
        <f t="shared" si="14"/>
        <v>0</v>
      </c>
      <c r="P175" s="79">
        <f t="shared" si="15"/>
        <v>0</v>
      </c>
      <c r="Q175" s="80" t="s">
        <v>864</v>
      </c>
    </row>
    <row r="176" spans="1:17" s="44" customFormat="1" x14ac:dyDescent="0.25">
      <c r="A176" s="44" t="str">
        <f t="shared" si="16"/>
        <v>1145836</v>
      </c>
      <c r="B176" s="45" t="s">
        <v>242</v>
      </c>
      <c r="C176" s="45" t="s">
        <v>243</v>
      </c>
      <c r="D176" s="45" t="s">
        <v>867</v>
      </c>
      <c r="E176" s="2" t="s">
        <v>76</v>
      </c>
      <c r="F176" s="51">
        <v>45836</v>
      </c>
      <c r="G176" s="45" t="s">
        <v>13</v>
      </c>
      <c r="H176" s="85">
        <v>0.3125</v>
      </c>
      <c r="I176" s="85">
        <v>0.6875</v>
      </c>
      <c r="J176" s="86" t="str">
        <f t="shared" si="12"/>
        <v>Vắng mặt</v>
      </c>
      <c r="K176" s="45" t="s">
        <v>14</v>
      </c>
      <c r="L176" s="45" t="s">
        <v>14</v>
      </c>
      <c r="M176" s="78" t="s">
        <v>830</v>
      </c>
      <c r="N176" s="79">
        <f t="shared" si="13"/>
        <v>0</v>
      </c>
      <c r="O176" s="79">
        <f t="shared" si="14"/>
        <v>0</v>
      </c>
      <c r="P176" s="79">
        <f t="shared" si="15"/>
        <v>0</v>
      </c>
      <c r="Q176" s="80" t="s">
        <v>863</v>
      </c>
    </row>
    <row r="177" spans="1:17" x14ac:dyDescent="0.25">
      <c r="A177" t="str">
        <f t="shared" si="16"/>
        <v>1145838</v>
      </c>
      <c r="B177" s="2" t="s">
        <v>242</v>
      </c>
      <c r="C177" s="2" t="s">
        <v>243</v>
      </c>
      <c r="D177" s="2" t="s">
        <v>867</v>
      </c>
      <c r="E177" s="2" t="s">
        <v>79</v>
      </c>
      <c r="F177" s="40">
        <v>45838</v>
      </c>
      <c r="G177" s="2" t="s">
        <v>13</v>
      </c>
      <c r="H177" s="87">
        <v>0.3125</v>
      </c>
      <c r="I177" s="87">
        <v>0.6875</v>
      </c>
      <c r="J177" s="88" t="str">
        <f t="shared" si="12"/>
        <v>Vắng mặt</v>
      </c>
      <c r="K177" s="2" t="s">
        <v>251</v>
      </c>
      <c r="L177" s="2" t="s">
        <v>14</v>
      </c>
      <c r="M177" s="35" t="s">
        <v>830</v>
      </c>
      <c r="N177" s="37">
        <f t="shared" si="13"/>
        <v>6</v>
      </c>
      <c r="O177" s="37">
        <f t="shared" si="14"/>
        <v>0</v>
      </c>
      <c r="P177" s="91">
        <f t="shared" si="15"/>
        <v>30</v>
      </c>
    </row>
    <row r="178" spans="1:17" x14ac:dyDescent="0.25">
      <c r="A178" t="str">
        <f t="shared" si="16"/>
        <v>1245810</v>
      </c>
      <c r="B178" s="2" t="s">
        <v>252</v>
      </c>
      <c r="C178" s="2" t="s">
        <v>253</v>
      </c>
      <c r="D178" s="2" t="s">
        <v>867</v>
      </c>
      <c r="E178" s="2" t="s">
        <v>12</v>
      </c>
      <c r="F178" s="40">
        <v>45810</v>
      </c>
      <c r="G178" s="2" t="s">
        <v>13</v>
      </c>
      <c r="H178" s="87">
        <v>0.3125</v>
      </c>
      <c r="I178" s="87">
        <v>0.6875</v>
      </c>
      <c r="J178" s="88" t="str">
        <f t="shared" si="12"/>
        <v>Vắng mặt</v>
      </c>
      <c r="K178" s="2" t="s">
        <v>51</v>
      </c>
      <c r="L178" s="2" t="s">
        <v>14</v>
      </c>
      <c r="M178" s="35" t="s">
        <v>830</v>
      </c>
      <c r="N178" s="37">
        <f t="shared" si="13"/>
        <v>0</v>
      </c>
      <c r="O178" s="37">
        <f t="shared" si="14"/>
        <v>0</v>
      </c>
      <c r="P178" s="91">
        <f t="shared" si="15"/>
        <v>0</v>
      </c>
    </row>
    <row r="179" spans="1:17" x14ac:dyDescent="0.25">
      <c r="A179" t="str">
        <f t="shared" si="16"/>
        <v>1245811</v>
      </c>
      <c r="B179" s="2" t="s">
        <v>252</v>
      </c>
      <c r="C179" s="2" t="s">
        <v>253</v>
      </c>
      <c r="D179" s="2" t="s">
        <v>867</v>
      </c>
      <c r="E179" s="2" t="s">
        <v>16</v>
      </c>
      <c r="F179" s="40">
        <v>45811</v>
      </c>
      <c r="G179" s="2" t="s">
        <v>13</v>
      </c>
      <c r="H179" s="87">
        <v>0.3125</v>
      </c>
      <c r="I179" s="87">
        <v>0.6875</v>
      </c>
      <c r="J179" s="88" t="str">
        <f t="shared" si="12"/>
        <v>Vắng mặt</v>
      </c>
      <c r="K179" s="2" t="s">
        <v>254</v>
      </c>
      <c r="L179" s="2" t="s">
        <v>14</v>
      </c>
      <c r="M179" s="35" t="s">
        <v>830</v>
      </c>
      <c r="N179" s="37">
        <f t="shared" si="13"/>
        <v>0</v>
      </c>
      <c r="O179" s="37">
        <f t="shared" si="14"/>
        <v>0</v>
      </c>
      <c r="P179" s="91">
        <f t="shared" si="15"/>
        <v>0</v>
      </c>
    </row>
    <row r="180" spans="1:17" x14ac:dyDescent="0.25">
      <c r="A180" t="str">
        <f t="shared" si="16"/>
        <v>1245812</v>
      </c>
      <c r="B180" s="2" t="s">
        <v>252</v>
      </c>
      <c r="C180" s="2" t="s">
        <v>253</v>
      </c>
      <c r="D180" s="2" t="s">
        <v>867</v>
      </c>
      <c r="E180" s="2" t="s">
        <v>19</v>
      </c>
      <c r="F180" s="40">
        <v>45812</v>
      </c>
      <c r="G180" s="2" t="s">
        <v>13</v>
      </c>
      <c r="H180" s="87">
        <v>0.3125</v>
      </c>
      <c r="I180" s="87">
        <v>0.6875</v>
      </c>
      <c r="J180" s="88" t="str">
        <f t="shared" si="12"/>
        <v>Vắng mặt</v>
      </c>
      <c r="K180" s="2" t="s">
        <v>255</v>
      </c>
      <c r="L180" s="2" t="s">
        <v>14</v>
      </c>
      <c r="M180" s="35" t="s">
        <v>830</v>
      </c>
      <c r="N180" s="37">
        <f t="shared" si="13"/>
        <v>0</v>
      </c>
      <c r="O180" s="37">
        <f t="shared" si="14"/>
        <v>0</v>
      </c>
      <c r="P180" s="91">
        <f t="shared" si="15"/>
        <v>0</v>
      </c>
    </row>
    <row r="181" spans="1:17" x14ac:dyDescent="0.25">
      <c r="A181" t="str">
        <f t="shared" si="16"/>
        <v>1245813</v>
      </c>
      <c r="B181" s="2" t="s">
        <v>252</v>
      </c>
      <c r="C181" s="2" t="s">
        <v>253</v>
      </c>
      <c r="D181" s="2" t="s">
        <v>867</v>
      </c>
      <c r="E181" s="2" t="s">
        <v>22</v>
      </c>
      <c r="F181" s="40">
        <v>45813</v>
      </c>
      <c r="G181" s="2" t="s">
        <v>13</v>
      </c>
      <c r="H181" s="87">
        <v>0.3125</v>
      </c>
      <c r="I181" s="87">
        <v>0.6875</v>
      </c>
      <c r="J181" s="88" t="str">
        <f t="shared" si="12"/>
        <v>Vắng mặt</v>
      </c>
      <c r="K181" s="2" t="s">
        <v>256</v>
      </c>
      <c r="L181" s="2" t="s">
        <v>14</v>
      </c>
      <c r="M181" s="35" t="s">
        <v>830</v>
      </c>
      <c r="N181" s="37">
        <f t="shared" si="13"/>
        <v>0</v>
      </c>
      <c r="O181" s="37">
        <f t="shared" si="14"/>
        <v>0</v>
      </c>
      <c r="P181" s="91">
        <f t="shared" si="15"/>
        <v>0</v>
      </c>
    </row>
    <row r="182" spans="1:17" x14ac:dyDescent="0.25">
      <c r="A182" t="str">
        <f t="shared" si="16"/>
        <v>1245814</v>
      </c>
      <c r="B182" s="2" t="s">
        <v>252</v>
      </c>
      <c r="C182" s="2" t="s">
        <v>253</v>
      </c>
      <c r="D182" s="2" t="s">
        <v>867</v>
      </c>
      <c r="E182" s="2" t="s">
        <v>25</v>
      </c>
      <c r="F182" s="40">
        <v>45814</v>
      </c>
      <c r="G182" s="2" t="s">
        <v>13</v>
      </c>
      <c r="H182" s="87">
        <v>0.3125</v>
      </c>
      <c r="I182" s="87">
        <v>0.6875</v>
      </c>
      <c r="J182" s="88" t="str">
        <f t="shared" si="12"/>
        <v>Vắng mặt</v>
      </c>
      <c r="K182" s="2" t="s">
        <v>257</v>
      </c>
      <c r="L182" s="2" t="s">
        <v>14</v>
      </c>
      <c r="M182" s="35" t="s">
        <v>830</v>
      </c>
      <c r="N182" s="37">
        <f t="shared" si="13"/>
        <v>0</v>
      </c>
      <c r="O182" s="37">
        <f t="shared" si="14"/>
        <v>0</v>
      </c>
      <c r="P182" s="91">
        <f t="shared" si="15"/>
        <v>0</v>
      </c>
    </row>
    <row r="183" spans="1:17" s="44" customFormat="1" x14ac:dyDescent="0.25">
      <c r="A183" s="44" t="str">
        <f t="shared" si="16"/>
        <v>1245815</v>
      </c>
      <c r="B183" s="45" t="s">
        <v>252</v>
      </c>
      <c r="C183" s="45" t="s">
        <v>253</v>
      </c>
      <c r="D183" s="45" t="s">
        <v>867</v>
      </c>
      <c r="E183" s="2" t="s">
        <v>28</v>
      </c>
      <c r="F183" s="51">
        <v>45815</v>
      </c>
      <c r="G183" s="45" t="s">
        <v>13</v>
      </c>
      <c r="H183" s="85">
        <v>0.3125</v>
      </c>
      <c r="I183" s="85">
        <v>0.6875</v>
      </c>
      <c r="J183" s="86" t="str">
        <f t="shared" si="12"/>
        <v>Vắng mặt</v>
      </c>
      <c r="K183" s="45" t="s">
        <v>258</v>
      </c>
      <c r="L183" s="45" t="s">
        <v>14</v>
      </c>
      <c r="M183" s="81" t="s">
        <v>827</v>
      </c>
      <c r="N183" s="79">
        <f t="shared" si="13"/>
        <v>8</v>
      </c>
      <c r="O183" s="79">
        <f t="shared" si="14"/>
        <v>0</v>
      </c>
      <c r="P183" s="79">
        <f t="shared" si="15"/>
        <v>30</v>
      </c>
      <c r="Q183" s="80" t="s">
        <v>861</v>
      </c>
    </row>
    <row r="184" spans="1:17" x14ac:dyDescent="0.25">
      <c r="A184" t="str">
        <f t="shared" si="16"/>
        <v>1245817</v>
      </c>
      <c r="B184" s="2" t="s">
        <v>252</v>
      </c>
      <c r="C184" s="2" t="s">
        <v>253</v>
      </c>
      <c r="D184" s="2" t="s">
        <v>867</v>
      </c>
      <c r="E184" s="2" t="s">
        <v>31</v>
      </c>
      <c r="F184" s="40">
        <v>45817</v>
      </c>
      <c r="G184" s="2" t="s">
        <v>13</v>
      </c>
      <c r="H184" s="87">
        <v>0.3125</v>
      </c>
      <c r="I184" s="87">
        <v>0.6875</v>
      </c>
      <c r="J184" s="88" t="str">
        <f t="shared" si="12"/>
        <v>Vắng mặt</v>
      </c>
      <c r="K184" s="2" t="s">
        <v>259</v>
      </c>
      <c r="L184" s="2" t="s">
        <v>14</v>
      </c>
      <c r="M184" s="35" t="s">
        <v>830</v>
      </c>
      <c r="N184" s="37">
        <f t="shared" si="13"/>
        <v>0</v>
      </c>
      <c r="O184" s="37">
        <f t="shared" si="14"/>
        <v>0</v>
      </c>
      <c r="P184" s="91">
        <f t="shared" si="15"/>
        <v>0</v>
      </c>
    </row>
    <row r="185" spans="1:17" x14ac:dyDescent="0.25">
      <c r="A185" t="str">
        <f t="shared" si="16"/>
        <v>1245818</v>
      </c>
      <c r="B185" s="2" t="s">
        <v>252</v>
      </c>
      <c r="C185" s="2" t="s">
        <v>253</v>
      </c>
      <c r="D185" s="2" t="s">
        <v>867</v>
      </c>
      <c r="E185" s="2" t="s">
        <v>34</v>
      </c>
      <c r="F185" s="40">
        <v>45818</v>
      </c>
      <c r="G185" s="2" t="s">
        <v>13</v>
      </c>
      <c r="H185" s="87">
        <v>0.3125</v>
      </c>
      <c r="I185" s="87">
        <v>0.6875</v>
      </c>
      <c r="J185" s="88" t="str">
        <f t="shared" si="12"/>
        <v>Vắng mặt</v>
      </c>
      <c r="K185" s="2" t="s">
        <v>260</v>
      </c>
      <c r="L185" s="2" t="s">
        <v>14</v>
      </c>
      <c r="M185" s="35" t="s">
        <v>830</v>
      </c>
      <c r="N185" s="37">
        <f t="shared" si="13"/>
        <v>0</v>
      </c>
      <c r="O185" s="37">
        <f t="shared" si="14"/>
        <v>0</v>
      </c>
      <c r="P185" s="91">
        <f t="shared" si="15"/>
        <v>0</v>
      </c>
    </row>
    <row r="186" spans="1:17" x14ac:dyDescent="0.25">
      <c r="A186" t="str">
        <f t="shared" si="16"/>
        <v>1245819</v>
      </c>
      <c r="B186" s="2" t="s">
        <v>252</v>
      </c>
      <c r="C186" s="2" t="s">
        <v>253</v>
      </c>
      <c r="D186" s="2" t="s">
        <v>867</v>
      </c>
      <c r="E186" s="2" t="s">
        <v>37</v>
      </c>
      <c r="F186" s="40">
        <v>45819</v>
      </c>
      <c r="G186" s="2" t="s">
        <v>13</v>
      </c>
      <c r="H186" s="87">
        <v>0.3125</v>
      </c>
      <c r="I186" s="87">
        <v>0.6875</v>
      </c>
      <c r="J186" s="88" t="str">
        <f t="shared" si="12"/>
        <v>Vắng mặt</v>
      </c>
      <c r="K186" s="2" t="s">
        <v>261</v>
      </c>
      <c r="L186" s="2" t="s">
        <v>14</v>
      </c>
      <c r="M186" s="35" t="s">
        <v>830</v>
      </c>
      <c r="N186" s="37">
        <f t="shared" si="13"/>
        <v>0</v>
      </c>
      <c r="O186" s="37">
        <f t="shared" si="14"/>
        <v>0</v>
      </c>
      <c r="P186" s="91">
        <f t="shared" si="15"/>
        <v>0</v>
      </c>
    </row>
    <row r="187" spans="1:17" x14ac:dyDescent="0.25">
      <c r="A187" t="str">
        <f t="shared" si="16"/>
        <v>1245820</v>
      </c>
      <c r="B187" s="2" t="s">
        <v>252</v>
      </c>
      <c r="C187" s="2" t="s">
        <v>253</v>
      </c>
      <c r="D187" s="2" t="s">
        <v>867</v>
      </c>
      <c r="E187" s="2" t="s">
        <v>40</v>
      </c>
      <c r="F187" s="40">
        <v>45820</v>
      </c>
      <c r="G187" s="2" t="s">
        <v>13</v>
      </c>
      <c r="H187" s="87">
        <v>0.3125</v>
      </c>
      <c r="I187" s="87">
        <v>0.6875</v>
      </c>
      <c r="J187" s="88" t="str">
        <f t="shared" si="12"/>
        <v>Vắng mặt</v>
      </c>
      <c r="K187" s="2" t="s">
        <v>262</v>
      </c>
      <c r="L187" s="2" t="s">
        <v>14</v>
      </c>
      <c r="M187" s="35" t="s">
        <v>830</v>
      </c>
      <c r="N187" s="37">
        <f t="shared" si="13"/>
        <v>0</v>
      </c>
      <c r="O187" s="37">
        <f t="shared" si="14"/>
        <v>0</v>
      </c>
      <c r="P187" s="91">
        <f t="shared" si="15"/>
        <v>0</v>
      </c>
    </row>
    <row r="188" spans="1:17" x14ac:dyDescent="0.25">
      <c r="A188" t="str">
        <f t="shared" si="16"/>
        <v>1245821</v>
      </c>
      <c r="B188" s="2" t="s">
        <v>252</v>
      </c>
      <c r="C188" s="2" t="s">
        <v>253</v>
      </c>
      <c r="D188" s="2" t="s">
        <v>867</v>
      </c>
      <c r="E188" s="2" t="s">
        <v>42</v>
      </c>
      <c r="F188" s="40">
        <v>45821</v>
      </c>
      <c r="G188" s="2" t="s">
        <v>13</v>
      </c>
      <c r="H188" s="87">
        <v>0.3125</v>
      </c>
      <c r="I188" s="87">
        <v>0.6875</v>
      </c>
      <c r="J188" s="88" t="str">
        <f t="shared" si="12"/>
        <v>Vắng mặt</v>
      </c>
      <c r="K188" s="2" t="s">
        <v>263</v>
      </c>
      <c r="L188" s="2" t="s">
        <v>14</v>
      </c>
      <c r="M188" s="35" t="s">
        <v>830</v>
      </c>
      <c r="N188" s="37">
        <f t="shared" si="13"/>
        <v>0</v>
      </c>
      <c r="O188" s="37">
        <f t="shared" si="14"/>
        <v>0</v>
      </c>
      <c r="P188" s="91">
        <f t="shared" si="15"/>
        <v>0</v>
      </c>
    </row>
    <row r="189" spans="1:17" x14ac:dyDescent="0.25">
      <c r="A189" t="str">
        <f t="shared" si="16"/>
        <v>1245822</v>
      </c>
      <c r="B189" s="2" t="s">
        <v>252</v>
      </c>
      <c r="C189" s="2" t="s">
        <v>253</v>
      </c>
      <c r="D189" s="2" t="s">
        <v>867</v>
      </c>
      <c r="E189" s="2" t="s">
        <v>43</v>
      </c>
      <c r="F189" s="40">
        <v>45822</v>
      </c>
      <c r="G189" s="2" t="s">
        <v>13</v>
      </c>
      <c r="H189" s="87">
        <v>0.3125</v>
      </c>
      <c r="I189" s="87">
        <v>0.6875</v>
      </c>
      <c r="J189" s="88" t="str">
        <f t="shared" si="12"/>
        <v>Vắng mặt</v>
      </c>
      <c r="K189" s="2" t="s">
        <v>264</v>
      </c>
      <c r="L189" s="2" t="s">
        <v>14</v>
      </c>
      <c r="M189" s="35" t="s">
        <v>830</v>
      </c>
      <c r="N189" s="37">
        <f t="shared" si="13"/>
        <v>0</v>
      </c>
      <c r="O189" s="37">
        <f t="shared" si="14"/>
        <v>0</v>
      </c>
      <c r="P189" s="91">
        <f t="shared" si="15"/>
        <v>0</v>
      </c>
    </row>
    <row r="190" spans="1:17" x14ac:dyDescent="0.25">
      <c r="A190" t="str">
        <f t="shared" si="16"/>
        <v>1245824</v>
      </c>
      <c r="B190" s="2" t="s">
        <v>252</v>
      </c>
      <c r="C190" s="2" t="s">
        <v>253</v>
      </c>
      <c r="D190" s="2" t="s">
        <v>867</v>
      </c>
      <c r="E190" s="2" t="s">
        <v>44</v>
      </c>
      <c r="F190" s="40">
        <v>45824</v>
      </c>
      <c r="G190" s="2" t="s">
        <v>13</v>
      </c>
      <c r="H190" s="87">
        <v>0.3125</v>
      </c>
      <c r="I190" s="87">
        <v>0.6875</v>
      </c>
      <c r="J190" s="88" t="str">
        <f t="shared" si="12"/>
        <v>Vắng mặt</v>
      </c>
      <c r="K190" s="2" t="s">
        <v>265</v>
      </c>
      <c r="L190" s="2" t="s">
        <v>14</v>
      </c>
      <c r="M190" s="35" t="s">
        <v>830</v>
      </c>
      <c r="N190" s="37">
        <f t="shared" si="13"/>
        <v>0</v>
      </c>
      <c r="O190" s="37">
        <f t="shared" si="14"/>
        <v>0</v>
      </c>
      <c r="P190" s="91">
        <f t="shared" si="15"/>
        <v>0</v>
      </c>
    </row>
    <row r="191" spans="1:17" x14ac:dyDescent="0.25">
      <c r="A191" t="str">
        <f t="shared" si="16"/>
        <v>1245825</v>
      </c>
      <c r="B191" s="2" t="s">
        <v>252</v>
      </c>
      <c r="C191" s="2" t="s">
        <v>253</v>
      </c>
      <c r="D191" s="2" t="s">
        <v>867</v>
      </c>
      <c r="E191" s="2" t="s">
        <v>47</v>
      </c>
      <c r="F191" s="40">
        <v>45825</v>
      </c>
      <c r="G191" s="2" t="s">
        <v>13</v>
      </c>
      <c r="H191" s="87">
        <v>0.3125</v>
      </c>
      <c r="I191" s="87">
        <v>0.6875</v>
      </c>
      <c r="J191" s="88" t="str">
        <f t="shared" si="12"/>
        <v>Vắng mặt</v>
      </c>
      <c r="K191" s="2" t="s">
        <v>266</v>
      </c>
      <c r="L191" s="2" t="s">
        <v>14</v>
      </c>
      <c r="M191" s="35" t="s">
        <v>830</v>
      </c>
      <c r="N191" s="37">
        <f t="shared" si="13"/>
        <v>0</v>
      </c>
      <c r="O191" s="37">
        <f t="shared" si="14"/>
        <v>0</v>
      </c>
      <c r="P191" s="91">
        <f t="shared" si="15"/>
        <v>0</v>
      </c>
    </row>
    <row r="192" spans="1:17" x14ac:dyDescent="0.25">
      <c r="A192" t="str">
        <f t="shared" si="16"/>
        <v>1245826</v>
      </c>
      <c r="B192" s="2" t="s">
        <v>252</v>
      </c>
      <c r="C192" s="2" t="s">
        <v>253</v>
      </c>
      <c r="D192" s="2" t="s">
        <v>867</v>
      </c>
      <c r="E192" s="2" t="s">
        <v>50</v>
      </c>
      <c r="F192" s="40">
        <v>45826</v>
      </c>
      <c r="G192" s="2" t="s">
        <v>13</v>
      </c>
      <c r="H192" s="87">
        <v>0.3125</v>
      </c>
      <c r="I192" s="87">
        <v>0.6875</v>
      </c>
      <c r="J192" s="88" t="str">
        <f t="shared" si="12"/>
        <v>Vắng mặt</v>
      </c>
      <c r="K192" s="2" t="s">
        <v>267</v>
      </c>
      <c r="L192" s="2" t="s">
        <v>14</v>
      </c>
      <c r="M192" s="35" t="s">
        <v>830</v>
      </c>
      <c r="N192" s="37">
        <f t="shared" si="13"/>
        <v>0</v>
      </c>
      <c r="O192" s="37">
        <f t="shared" si="14"/>
        <v>0</v>
      </c>
      <c r="P192" s="91">
        <f t="shared" si="15"/>
        <v>0</v>
      </c>
    </row>
    <row r="193" spans="1:16" x14ac:dyDescent="0.25">
      <c r="A193" t="str">
        <f t="shared" si="16"/>
        <v>1245827</v>
      </c>
      <c r="B193" s="2" t="s">
        <v>252</v>
      </c>
      <c r="C193" s="2" t="s">
        <v>253</v>
      </c>
      <c r="D193" s="2" t="s">
        <v>867</v>
      </c>
      <c r="E193" s="2" t="s">
        <v>53</v>
      </c>
      <c r="F193" s="40">
        <v>45827</v>
      </c>
      <c r="G193" s="2" t="s">
        <v>13</v>
      </c>
      <c r="H193" s="87">
        <v>0.3125</v>
      </c>
      <c r="I193" s="87">
        <v>0.6875</v>
      </c>
      <c r="J193" s="88" t="str">
        <f t="shared" si="12"/>
        <v>Vắng mặt</v>
      </c>
      <c r="K193" s="2" t="s">
        <v>268</v>
      </c>
      <c r="L193" s="2" t="s">
        <v>14</v>
      </c>
      <c r="M193" s="35" t="s">
        <v>830</v>
      </c>
      <c r="N193" s="37">
        <f t="shared" si="13"/>
        <v>0</v>
      </c>
      <c r="O193" s="37">
        <f t="shared" si="14"/>
        <v>0</v>
      </c>
      <c r="P193" s="91">
        <f t="shared" si="15"/>
        <v>0</v>
      </c>
    </row>
    <row r="194" spans="1:16" x14ac:dyDescent="0.25">
      <c r="A194" t="str">
        <f t="shared" si="16"/>
        <v>1245828</v>
      </c>
      <c r="B194" s="2" t="s">
        <v>252</v>
      </c>
      <c r="C194" s="2" t="s">
        <v>253</v>
      </c>
      <c r="D194" s="2" t="s">
        <v>867</v>
      </c>
      <c r="E194" s="2" t="s">
        <v>56</v>
      </c>
      <c r="F194" s="40">
        <v>45828</v>
      </c>
      <c r="G194" s="2" t="s">
        <v>13</v>
      </c>
      <c r="H194" s="87">
        <v>0.3125</v>
      </c>
      <c r="I194" s="87">
        <v>0.6875</v>
      </c>
      <c r="J194" s="88" t="str">
        <f t="shared" si="12"/>
        <v>Vắng mặt</v>
      </c>
      <c r="K194" s="2" t="s">
        <v>269</v>
      </c>
      <c r="L194" s="2" t="s">
        <v>14</v>
      </c>
      <c r="M194" s="35" t="s">
        <v>830</v>
      </c>
      <c r="N194" s="37">
        <f t="shared" si="13"/>
        <v>0</v>
      </c>
      <c r="O194" s="37">
        <f t="shared" si="14"/>
        <v>0</v>
      </c>
      <c r="P194" s="91">
        <f t="shared" si="15"/>
        <v>0</v>
      </c>
    </row>
    <row r="195" spans="1:16" x14ac:dyDescent="0.25">
      <c r="A195" t="str">
        <f t="shared" si="16"/>
        <v>1245829</v>
      </c>
      <c r="B195" s="2" t="s">
        <v>252</v>
      </c>
      <c r="C195" s="2" t="s">
        <v>253</v>
      </c>
      <c r="D195" s="2" t="s">
        <v>867</v>
      </c>
      <c r="E195" s="2" t="s">
        <v>58</v>
      </c>
      <c r="F195" s="40">
        <v>45829</v>
      </c>
      <c r="G195" s="2" t="s">
        <v>13</v>
      </c>
      <c r="H195" s="87">
        <v>0.3125</v>
      </c>
      <c r="I195" s="87">
        <v>0.6875</v>
      </c>
      <c r="J195" s="88" t="str">
        <f t="shared" si="12"/>
        <v>Vắng mặt</v>
      </c>
      <c r="K195" s="2" t="s">
        <v>270</v>
      </c>
      <c r="L195" s="2" t="s">
        <v>14</v>
      </c>
      <c r="M195" s="35" t="s">
        <v>830</v>
      </c>
      <c r="N195" s="37">
        <f t="shared" si="13"/>
        <v>0</v>
      </c>
      <c r="O195" s="37">
        <f t="shared" si="14"/>
        <v>0</v>
      </c>
      <c r="P195" s="91">
        <f t="shared" si="15"/>
        <v>0</v>
      </c>
    </row>
    <row r="196" spans="1:16" x14ac:dyDescent="0.25">
      <c r="A196" t="str">
        <f t="shared" si="16"/>
        <v>1245831</v>
      </c>
      <c r="B196" s="2" t="s">
        <v>252</v>
      </c>
      <c r="C196" s="2" t="s">
        <v>253</v>
      </c>
      <c r="D196" s="2" t="s">
        <v>867</v>
      </c>
      <c r="E196" s="2" t="s">
        <v>61</v>
      </c>
      <c r="F196" s="40">
        <v>45831</v>
      </c>
      <c r="G196" s="2" t="s">
        <v>13</v>
      </c>
      <c r="H196" s="87">
        <v>0.3125</v>
      </c>
      <c r="I196" s="87">
        <v>0.6875</v>
      </c>
      <c r="J196" s="88" t="str">
        <f t="shared" ref="J196:J259" si="17">IF(OR(K196="-",L196="-"),"Vắng mặt",IF(AND(TIMEVALUE(K196)&gt;H196+TIME(0,5,0),TIMEVALUE(L196)&lt;I196),"Đi muộn, về sớm",IF(TIMEVALUE(K196)&gt;H196+TIME(0,5,0),"Đi muộn",IF(TIMEVALUE(L196)&lt;I196,"Về sớm","Bình thường"))))</f>
        <v>Vắng mặt</v>
      </c>
      <c r="K196" s="2" t="s">
        <v>271</v>
      </c>
      <c r="L196" s="2" t="s">
        <v>14</v>
      </c>
      <c r="M196" s="35" t="s">
        <v>830</v>
      </c>
      <c r="N196" s="37">
        <f t="shared" ref="N196:N259" si="18">IF(K196="-",0,IF(TIMEVALUE(K196)&lt;=H196,0,ROUNDDOWN((TIMEVALUE(K196)-H196)*24*60,0)))</f>
        <v>0</v>
      </c>
      <c r="O196" s="37">
        <f t="shared" ref="O196:O259" si="19">IF(L196="-",0,IF(TIMEVALUE(L196)&lt;=I196,0,ROUNDDOWN((TIMEVALUE(L196)-I196)*24*60,0)))</f>
        <v>0</v>
      </c>
      <c r="P196" s="91">
        <f t="shared" ref="P196:P259" si="20">IF(N196&gt;60,"trừ nửa ngày lương",IF(AND(N196&gt;=6,N196&lt;=15),30,IF(AND(N196&gt;15,N196&lt;=60),50,0)))</f>
        <v>0</v>
      </c>
    </row>
    <row r="197" spans="1:16" x14ac:dyDescent="0.25">
      <c r="A197" t="str">
        <f t="shared" si="16"/>
        <v>1245832</v>
      </c>
      <c r="B197" s="2" t="s">
        <v>252</v>
      </c>
      <c r="C197" s="2" t="s">
        <v>253</v>
      </c>
      <c r="D197" s="2" t="s">
        <v>867</v>
      </c>
      <c r="E197" s="2" t="s">
        <v>64</v>
      </c>
      <c r="F197" s="40">
        <v>45832</v>
      </c>
      <c r="G197" s="2" t="s">
        <v>13</v>
      </c>
      <c r="H197" s="87">
        <v>0.3125</v>
      </c>
      <c r="I197" s="87">
        <v>0.6875</v>
      </c>
      <c r="J197" s="88" t="str">
        <f t="shared" si="17"/>
        <v>Vắng mặt</v>
      </c>
      <c r="K197" s="2" t="s">
        <v>272</v>
      </c>
      <c r="L197" s="2" t="s">
        <v>14</v>
      </c>
      <c r="M197" s="35" t="s">
        <v>830</v>
      </c>
      <c r="N197" s="37">
        <f t="shared" si="18"/>
        <v>0</v>
      </c>
      <c r="O197" s="37">
        <f t="shared" si="19"/>
        <v>0</v>
      </c>
      <c r="P197" s="91">
        <f t="shared" si="20"/>
        <v>0</v>
      </c>
    </row>
    <row r="198" spans="1:16" x14ac:dyDescent="0.25">
      <c r="A198" t="str">
        <f t="shared" si="16"/>
        <v>1245833</v>
      </c>
      <c r="B198" s="2" t="s">
        <v>252</v>
      </c>
      <c r="C198" s="2" t="s">
        <v>253</v>
      </c>
      <c r="D198" s="2" t="s">
        <v>867</v>
      </c>
      <c r="E198" s="2" t="s">
        <v>67</v>
      </c>
      <c r="F198" s="40">
        <v>45833</v>
      </c>
      <c r="G198" s="2" t="s">
        <v>13</v>
      </c>
      <c r="H198" s="87">
        <v>0.3125</v>
      </c>
      <c r="I198" s="87">
        <v>0.6875</v>
      </c>
      <c r="J198" s="88" t="str">
        <f t="shared" si="17"/>
        <v>Vắng mặt</v>
      </c>
      <c r="K198" s="2" t="s">
        <v>273</v>
      </c>
      <c r="L198" s="2" t="s">
        <v>14</v>
      </c>
      <c r="M198" s="35" t="s">
        <v>830</v>
      </c>
      <c r="N198" s="37">
        <f t="shared" si="18"/>
        <v>0</v>
      </c>
      <c r="O198" s="37">
        <f t="shared" si="19"/>
        <v>0</v>
      </c>
      <c r="P198" s="91">
        <f t="shared" si="20"/>
        <v>0</v>
      </c>
    </row>
    <row r="199" spans="1:16" x14ac:dyDescent="0.25">
      <c r="A199" t="str">
        <f t="shared" si="16"/>
        <v>1245834</v>
      </c>
      <c r="B199" s="2" t="s">
        <v>252</v>
      </c>
      <c r="C199" s="2" t="s">
        <v>253</v>
      </c>
      <c r="D199" s="2" t="s">
        <v>867</v>
      </c>
      <c r="E199" s="2" t="s">
        <v>70</v>
      </c>
      <c r="F199" s="40">
        <v>45834</v>
      </c>
      <c r="G199" s="2" t="s">
        <v>13</v>
      </c>
      <c r="H199" s="87">
        <v>0.3125</v>
      </c>
      <c r="I199" s="87">
        <v>0.6875</v>
      </c>
      <c r="J199" s="88" t="str">
        <f t="shared" si="17"/>
        <v>Vắng mặt</v>
      </c>
      <c r="K199" s="2" t="s">
        <v>274</v>
      </c>
      <c r="L199" s="2" t="s">
        <v>14</v>
      </c>
      <c r="M199" s="35" t="s">
        <v>830</v>
      </c>
      <c r="N199" s="37">
        <f t="shared" si="18"/>
        <v>0</v>
      </c>
      <c r="O199" s="37">
        <f t="shared" si="19"/>
        <v>0</v>
      </c>
      <c r="P199" s="91">
        <f t="shared" si="20"/>
        <v>0</v>
      </c>
    </row>
    <row r="200" spans="1:16" x14ac:dyDescent="0.25">
      <c r="A200" t="str">
        <f t="shared" si="16"/>
        <v>1245835</v>
      </c>
      <c r="B200" s="2" t="s">
        <v>252</v>
      </c>
      <c r="C200" s="2" t="s">
        <v>253</v>
      </c>
      <c r="D200" s="2" t="s">
        <v>867</v>
      </c>
      <c r="E200" s="2" t="s">
        <v>73</v>
      </c>
      <c r="F200" s="40">
        <v>45835</v>
      </c>
      <c r="G200" s="2" t="s">
        <v>13</v>
      </c>
      <c r="H200" s="87">
        <v>0.3125</v>
      </c>
      <c r="I200" s="87">
        <v>0.6875</v>
      </c>
      <c r="J200" s="88" t="str">
        <f t="shared" si="17"/>
        <v>Vắng mặt</v>
      </c>
      <c r="K200" s="2" t="s">
        <v>261</v>
      </c>
      <c r="L200" s="2" t="s">
        <v>14</v>
      </c>
      <c r="M200" s="35" t="s">
        <v>830</v>
      </c>
      <c r="N200" s="37">
        <f t="shared" si="18"/>
        <v>0</v>
      </c>
      <c r="O200" s="37">
        <f t="shared" si="19"/>
        <v>0</v>
      </c>
      <c r="P200" s="91">
        <f t="shared" si="20"/>
        <v>0</v>
      </c>
    </row>
    <row r="201" spans="1:16" x14ac:dyDescent="0.25">
      <c r="A201" t="str">
        <f t="shared" si="16"/>
        <v>1245836</v>
      </c>
      <c r="B201" s="2" t="s">
        <v>252</v>
      </c>
      <c r="C201" s="2" t="s">
        <v>253</v>
      </c>
      <c r="D201" s="2" t="s">
        <v>867</v>
      </c>
      <c r="E201" s="2" t="s">
        <v>76</v>
      </c>
      <c r="F201" s="40">
        <v>45836</v>
      </c>
      <c r="G201" s="2" t="s">
        <v>13</v>
      </c>
      <c r="H201" s="87">
        <v>0.3125</v>
      </c>
      <c r="I201" s="87">
        <v>0.6875</v>
      </c>
      <c r="J201" s="88" t="str">
        <f t="shared" si="17"/>
        <v>Vắng mặt</v>
      </c>
      <c r="K201" s="2" t="s">
        <v>275</v>
      </c>
      <c r="L201" s="2" t="s">
        <v>14</v>
      </c>
      <c r="M201" s="35" t="s">
        <v>830</v>
      </c>
      <c r="N201" s="37">
        <f t="shared" si="18"/>
        <v>0</v>
      </c>
      <c r="O201" s="37">
        <f t="shared" si="19"/>
        <v>0</v>
      </c>
      <c r="P201" s="91">
        <f t="shared" si="20"/>
        <v>0</v>
      </c>
    </row>
    <row r="202" spans="1:16" x14ac:dyDescent="0.25">
      <c r="A202" t="str">
        <f t="shared" si="16"/>
        <v>1245838</v>
      </c>
      <c r="B202" s="2" t="s">
        <v>252</v>
      </c>
      <c r="C202" s="2" t="s">
        <v>253</v>
      </c>
      <c r="D202" s="2" t="s">
        <v>867</v>
      </c>
      <c r="E202" s="2" t="s">
        <v>79</v>
      </c>
      <c r="F202" s="40">
        <v>45838</v>
      </c>
      <c r="G202" s="2" t="s">
        <v>13</v>
      </c>
      <c r="H202" s="87">
        <v>0.3125</v>
      </c>
      <c r="I202" s="87">
        <v>0.6875</v>
      </c>
      <c r="J202" s="88" t="str">
        <f t="shared" si="17"/>
        <v>Vắng mặt</v>
      </c>
      <c r="K202" s="2" t="s">
        <v>255</v>
      </c>
      <c r="L202" s="2" t="s">
        <v>14</v>
      </c>
      <c r="M202" s="35" t="s">
        <v>830</v>
      </c>
      <c r="N202" s="37">
        <f t="shared" si="18"/>
        <v>0</v>
      </c>
      <c r="O202" s="37">
        <f t="shared" si="19"/>
        <v>0</v>
      </c>
      <c r="P202" s="91">
        <f t="shared" si="20"/>
        <v>0</v>
      </c>
    </row>
    <row r="203" spans="1:16" x14ac:dyDescent="0.25">
      <c r="A203" t="str">
        <f t="shared" si="16"/>
        <v>1345810</v>
      </c>
      <c r="B203" s="2" t="s">
        <v>276</v>
      </c>
      <c r="C203" s="2" t="s">
        <v>277</v>
      </c>
      <c r="D203" s="2" t="s">
        <v>867</v>
      </c>
      <c r="E203" s="2" t="s">
        <v>12</v>
      </c>
      <c r="F203" s="40">
        <v>45810</v>
      </c>
      <c r="G203" s="2" t="s">
        <v>13</v>
      </c>
      <c r="H203" s="87">
        <v>0.3125</v>
      </c>
      <c r="I203" s="87">
        <v>0.6875</v>
      </c>
      <c r="J203" s="88" t="str">
        <f t="shared" si="17"/>
        <v>Vắng mặt</v>
      </c>
      <c r="K203" s="2" t="s">
        <v>278</v>
      </c>
      <c r="L203" s="2" t="s">
        <v>14</v>
      </c>
      <c r="M203" s="35" t="s">
        <v>830</v>
      </c>
      <c r="N203" s="37">
        <f t="shared" si="18"/>
        <v>0</v>
      </c>
      <c r="O203" s="37">
        <f t="shared" si="19"/>
        <v>0</v>
      </c>
      <c r="P203" s="91">
        <f t="shared" si="20"/>
        <v>0</v>
      </c>
    </row>
    <row r="204" spans="1:16" x14ac:dyDescent="0.25">
      <c r="A204" t="str">
        <f t="shared" si="16"/>
        <v>1345811</v>
      </c>
      <c r="B204" s="2" t="s">
        <v>276</v>
      </c>
      <c r="C204" s="2" t="s">
        <v>277</v>
      </c>
      <c r="D204" s="2" t="s">
        <v>867</v>
      </c>
      <c r="E204" s="2" t="s">
        <v>16</v>
      </c>
      <c r="F204" s="40">
        <v>45811</v>
      </c>
      <c r="G204" s="2" t="s">
        <v>13</v>
      </c>
      <c r="H204" s="87">
        <v>0.3125</v>
      </c>
      <c r="I204" s="87">
        <v>0.6875</v>
      </c>
      <c r="J204" s="88" t="str">
        <f t="shared" si="17"/>
        <v>Vắng mặt</v>
      </c>
      <c r="K204" s="2" t="s">
        <v>279</v>
      </c>
      <c r="L204" s="2" t="s">
        <v>14</v>
      </c>
      <c r="M204" s="35" t="s">
        <v>830</v>
      </c>
      <c r="N204" s="37">
        <f t="shared" si="18"/>
        <v>0</v>
      </c>
      <c r="O204" s="37">
        <f t="shared" si="19"/>
        <v>0</v>
      </c>
      <c r="P204" s="91">
        <f t="shared" si="20"/>
        <v>0</v>
      </c>
    </row>
    <row r="205" spans="1:16" x14ac:dyDescent="0.25">
      <c r="A205" t="str">
        <f t="shared" si="16"/>
        <v>1345812</v>
      </c>
      <c r="B205" s="2" t="s">
        <v>276</v>
      </c>
      <c r="C205" s="2" t="s">
        <v>277</v>
      </c>
      <c r="D205" s="2" t="s">
        <v>867</v>
      </c>
      <c r="E205" s="2" t="s">
        <v>19</v>
      </c>
      <c r="F205" s="40">
        <v>45812</v>
      </c>
      <c r="G205" s="2" t="s">
        <v>13</v>
      </c>
      <c r="H205" s="87">
        <v>0.3125</v>
      </c>
      <c r="I205" s="87">
        <v>0.6875</v>
      </c>
      <c r="J205" s="88" t="str">
        <f t="shared" si="17"/>
        <v>Vắng mặt</v>
      </c>
      <c r="K205" s="2" t="s">
        <v>280</v>
      </c>
      <c r="L205" s="2" t="s">
        <v>14</v>
      </c>
      <c r="M205" s="35" t="s">
        <v>830</v>
      </c>
      <c r="N205" s="37">
        <f t="shared" si="18"/>
        <v>0</v>
      </c>
      <c r="O205" s="37">
        <f t="shared" si="19"/>
        <v>0</v>
      </c>
      <c r="P205" s="91">
        <f t="shared" si="20"/>
        <v>0</v>
      </c>
    </row>
    <row r="206" spans="1:16" x14ac:dyDescent="0.25">
      <c r="A206" t="str">
        <f t="shared" si="16"/>
        <v>1345813</v>
      </c>
      <c r="B206" s="2" t="s">
        <v>276</v>
      </c>
      <c r="C206" s="2" t="s">
        <v>277</v>
      </c>
      <c r="D206" s="2" t="s">
        <v>867</v>
      </c>
      <c r="E206" s="2" t="s">
        <v>22</v>
      </c>
      <c r="F206" s="40">
        <v>45813</v>
      </c>
      <c r="G206" s="2" t="s">
        <v>13</v>
      </c>
      <c r="H206" s="87">
        <v>0.3125</v>
      </c>
      <c r="I206" s="87">
        <v>0.6875</v>
      </c>
      <c r="J206" s="88" t="str">
        <f t="shared" si="17"/>
        <v>Vắng mặt</v>
      </c>
      <c r="K206" s="2" t="s">
        <v>281</v>
      </c>
      <c r="L206" s="2" t="s">
        <v>14</v>
      </c>
      <c r="M206" s="35" t="s">
        <v>830</v>
      </c>
      <c r="N206" s="37">
        <f t="shared" si="18"/>
        <v>0</v>
      </c>
      <c r="O206" s="37">
        <f t="shared" si="19"/>
        <v>0</v>
      </c>
      <c r="P206" s="91">
        <f t="shared" si="20"/>
        <v>0</v>
      </c>
    </row>
    <row r="207" spans="1:16" x14ac:dyDescent="0.25">
      <c r="A207" t="str">
        <f t="shared" si="16"/>
        <v>1345814</v>
      </c>
      <c r="B207" s="2" t="s">
        <v>276</v>
      </c>
      <c r="C207" s="2" t="s">
        <v>277</v>
      </c>
      <c r="D207" s="2" t="s">
        <v>867</v>
      </c>
      <c r="E207" s="2" t="s">
        <v>25</v>
      </c>
      <c r="F207" s="40">
        <v>45814</v>
      </c>
      <c r="G207" s="2" t="s">
        <v>13</v>
      </c>
      <c r="H207" s="87">
        <v>0.3125</v>
      </c>
      <c r="I207" s="87">
        <v>0.6875</v>
      </c>
      <c r="J207" s="88" t="str">
        <f t="shared" si="17"/>
        <v>Vắng mặt</v>
      </c>
      <c r="K207" s="2" t="s">
        <v>282</v>
      </c>
      <c r="L207" s="2" t="s">
        <v>14</v>
      </c>
      <c r="M207" s="35" t="s">
        <v>830</v>
      </c>
      <c r="N207" s="37">
        <f t="shared" si="18"/>
        <v>0</v>
      </c>
      <c r="O207" s="37">
        <f t="shared" si="19"/>
        <v>0</v>
      </c>
      <c r="P207" s="91">
        <f t="shared" si="20"/>
        <v>0</v>
      </c>
    </row>
    <row r="208" spans="1:16" x14ac:dyDescent="0.25">
      <c r="A208" t="str">
        <f t="shared" si="16"/>
        <v>1345815</v>
      </c>
      <c r="B208" s="2" t="s">
        <v>276</v>
      </c>
      <c r="C208" s="2" t="s">
        <v>277</v>
      </c>
      <c r="D208" s="2" t="s">
        <v>867</v>
      </c>
      <c r="E208" s="2" t="s">
        <v>28</v>
      </c>
      <c r="F208" s="40">
        <v>45815</v>
      </c>
      <c r="G208" s="2" t="s">
        <v>13</v>
      </c>
      <c r="H208" s="87">
        <v>0.3125</v>
      </c>
      <c r="I208" s="87">
        <v>0.6875</v>
      </c>
      <c r="J208" s="88" t="str">
        <f t="shared" si="17"/>
        <v>Vắng mặt</v>
      </c>
      <c r="K208" s="2" t="s">
        <v>283</v>
      </c>
      <c r="L208" s="2" t="s">
        <v>14</v>
      </c>
      <c r="M208" s="35" t="s">
        <v>830</v>
      </c>
      <c r="N208" s="37">
        <f t="shared" si="18"/>
        <v>0</v>
      </c>
      <c r="O208" s="37">
        <f t="shared" si="19"/>
        <v>0</v>
      </c>
      <c r="P208" s="91">
        <f t="shared" si="20"/>
        <v>0</v>
      </c>
    </row>
    <row r="209" spans="1:17" x14ac:dyDescent="0.25">
      <c r="A209" t="str">
        <f t="shared" si="16"/>
        <v>1345817</v>
      </c>
      <c r="B209" s="2" t="s">
        <v>276</v>
      </c>
      <c r="C209" s="2" t="s">
        <v>277</v>
      </c>
      <c r="D209" s="2" t="s">
        <v>867</v>
      </c>
      <c r="E209" s="2" t="s">
        <v>31</v>
      </c>
      <c r="F209" s="40">
        <v>45817</v>
      </c>
      <c r="G209" s="2" t="s">
        <v>13</v>
      </c>
      <c r="H209" s="87">
        <v>0.3125</v>
      </c>
      <c r="I209" s="87">
        <v>0.6875</v>
      </c>
      <c r="J209" s="88" t="str">
        <f t="shared" si="17"/>
        <v>Vắng mặt</v>
      </c>
      <c r="K209" s="2" t="s">
        <v>284</v>
      </c>
      <c r="L209" s="2" t="s">
        <v>14</v>
      </c>
      <c r="M209" s="35" t="s">
        <v>830</v>
      </c>
      <c r="N209" s="37">
        <f t="shared" si="18"/>
        <v>0</v>
      </c>
      <c r="O209" s="37">
        <f t="shared" si="19"/>
        <v>0</v>
      </c>
      <c r="P209" s="91">
        <f t="shared" si="20"/>
        <v>0</v>
      </c>
    </row>
    <row r="210" spans="1:17" s="44" customFormat="1" x14ac:dyDescent="0.25">
      <c r="A210" s="44" t="str">
        <f t="shared" si="16"/>
        <v>1345818</v>
      </c>
      <c r="B210" s="45" t="s">
        <v>276</v>
      </c>
      <c r="C210" s="45" t="s">
        <v>277</v>
      </c>
      <c r="D210" s="45" t="s">
        <v>867</v>
      </c>
      <c r="E210" s="2" t="s">
        <v>34</v>
      </c>
      <c r="F210" s="51">
        <v>45818</v>
      </c>
      <c r="G210" s="45" t="s">
        <v>13</v>
      </c>
      <c r="H210" s="85">
        <v>0.3125</v>
      </c>
      <c r="I210" s="85">
        <v>0.6875</v>
      </c>
      <c r="J210" s="86" t="str">
        <f t="shared" si="17"/>
        <v>Vắng mặt</v>
      </c>
      <c r="K210" s="45" t="s">
        <v>14</v>
      </c>
      <c r="L210" s="45" t="s">
        <v>14</v>
      </c>
      <c r="M210" s="78" t="s">
        <v>809</v>
      </c>
      <c r="N210" s="79">
        <f t="shared" si="18"/>
        <v>0</v>
      </c>
      <c r="O210" s="79">
        <f t="shared" si="19"/>
        <v>0</v>
      </c>
      <c r="P210" s="79">
        <f t="shared" si="20"/>
        <v>0</v>
      </c>
      <c r="Q210" s="80" t="s">
        <v>860</v>
      </c>
    </row>
    <row r="211" spans="1:17" x14ac:dyDescent="0.25">
      <c r="A211" t="str">
        <f t="shared" si="16"/>
        <v>1345819</v>
      </c>
      <c r="B211" s="2" t="s">
        <v>276</v>
      </c>
      <c r="C211" s="2" t="s">
        <v>277</v>
      </c>
      <c r="D211" s="2" t="s">
        <v>867</v>
      </c>
      <c r="E211" s="2" t="s">
        <v>37</v>
      </c>
      <c r="F211" s="40">
        <v>45819</v>
      </c>
      <c r="G211" s="2" t="s">
        <v>13</v>
      </c>
      <c r="H211" s="87">
        <v>0.3125</v>
      </c>
      <c r="I211" s="87">
        <v>0.6875</v>
      </c>
      <c r="J211" s="88" t="str">
        <f t="shared" si="17"/>
        <v>Vắng mặt</v>
      </c>
      <c r="K211" s="2" t="s">
        <v>285</v>
      </c>
      <c r="L211" s="2" t="s">
        <v>14</v>
      </c>
      <c r="M211" s="35" t="s">
        <v>830</v>
      </c>
      <c r="N211" s="37">
        <f t="shared" si="18"/>
        <v>0</v>
      </c>
      <c r="O211" s="37">
        <f t="shared" si="19"/>
        <v>0</v>
      </c>
      <c r="P211" s="91">
        <f t="shared" si="20"/>
        <v>0</v>
      </c>
    </row>
    <row r="212" spans="1:17" x14ac:dyDescent="0.25">
      <c r="A212" t="str">
        <f t="shared" si="16"/>
        <v>1345820</v>
      </c>
      <c r="B212" s="2" t="s">
        <v>276</v>
      </c>
      <c r="C212" s="2" t="s">
        <v>277</v>
      </c>
      <c r="D212" s="2" t="s">
        <v>867</v>
      </c>
      <c r="E212" s="2" t="s">
        <v>40</v>
      </c>
      <c r="F212" s="40">
        <v>45820</v>
      </c>
      <c r="G212" s="2" t="s">
        <v>13</v>
      </c>
      <c r="H212" s="87">
        <v>0.3125</v>
      </c>
      <c r="I212" s="87">
        <v>0.6875</v>
      </c>
      <c r="J212" s="88" t="str">
        <f t="shared" si="17"/>
        <v>Vắng mặt</v>
      </c>
      <c r="K212" s="2" t="s">
        <v>286</v>
      </c>
      <c r="L212" s="2" t="s">
        <v>14</v>
      </c>
      <c r="M212" s="35" t="s">
        <v>830</v>
      </c>
      <c r="N212" s="37">
        <f t="shared" si="18"/>
        <v>0</v>
      </c>
      <c r="O212" s="37">
        <f t="shared" si="19"/>
        <v>0</v>
      </c>
      <c r="P212" s="91">
        <f t="shared" si="20"/>
        <v>0</v>
      </c>
    </row>
    <row r="213" spans="1:17" x14ac:dyDescent="0.25">
      <c r="A213" t="str">
        <f t="shared" si="16"/>
        <v>1345821</v>
      </c>
      <c r="B213" s="2" t="s">
        <v>276</v>
      </c>
      <c r="C213" s="2" t="s">
        <v>277</v>
      </c>
      <c r="D213" s="2" t="s">
        <v>867</v>
      </c>
      <c r="E213" s="2" t="s">
        <v>42</v>
      </c>
      <c r="F213" s="40">
        <v>45821</v>
      </c>
      <c r="G213" s="2" t="s">
        <v>13</v>
      </c>
      <c r="H213" s="87">
        <v>0.3125</v>
      </c>
      <c r="I213" s="87">
        <v>0.6875</v>
      </c>
      <c r="J213" s="88" t="str">
        <f t="shared" si="17"/>
        <v>Vắng mặt</v>
      </c>
      <c r="K213" s="2" t="s">
        <v>287</v>
      </c>
      <c r="L213" s="2" t="s">
        <v>14</v>
      </c>
      <c r="M213" s="35" t="s">
        <v>830</v>
      </c>
      <c r="N213" s="37">
        <f t="shared" si="18"/>
        <v>0</v>
      </c>
      <c r="O213" s="37">
        <f t="shared" si="19"/>
        <v>0</v>
      </c>
      <c r="P213" s="91">
        <f t="shared" si="20"/>
        <v>0</v>
      </c>
    </row>
    <row r="214" spans="1:17" x14ac:dyDescent="0.25">
      <c r="A214" t="str">
        <f t="shared" si="16"/>
        <v>1345822</v>
      </c>
      <c r="B214" s="2" t="s">
        <v>276</v>
      </c>
      <c r="C214" s="2" t="s">
        <v>277</v>
      </c>
      <c r="D214" s="2" t="s">
        <v>867</v>
      </c>
      <c r="E214" s="2" t="s">
        <v>43</v>
      </c>
      <c r="F214" s="40">
        <v>45822</v>
      </c>
      <c r="G214" s="2" t="s">
        <v>13</v>
      </c>
      <c r="H214" s="87">
        <v>0.3125</v>
      </c>
      <c r="I214" s="87">
        <v>0.6875</v>
      </c>
      <c r="J214" s="88" t="str">
        <f t="shared" si="17"/>
        <v>Vắng mặt</v>
      </c>
      <c r="K214" s="2" t="s">
        <v>288</v>
      </c>
      <c r="L214" s="2" t="s">
        <v>14</v>
      </c>
      <c r="M214" s="35" t="s">
        <v>830</v>
      </c>
      <c r="N214" s="37">
        <f t="shared" si="18"/>
        <v>0</v>
      </c>
      <c r="O214" s="37">
        <f t="shared" si="19"/>
        <v>0</v>
      </c>
      <c r="P214" s="91">
        <f t="shared" si="20"/>
        <v>0</v>
      </c>
    </row>
    <row r="215" spans="1:17" x14ac:dyDescent="0.25">
      <c r="A215" t="str">
        <f t="shared" si="16"/>
        <v>1345824</v>
      </c>
      <c r="B215" s="2" t="s">
        <v>276</v>
      </c>
      <c r="C215" s="2" t="s">
        <v>277</v>
      </c>
      <c r="D215" s="2" t="s">
        <v>867</v>
      </c>
      <c r="E215" s="2" t="s">
        <v>44</v>
      </c>
      <c r="F215" s="40">
        <v>45824</v>
      </c>
      <c r="G215" s="2" t="s">
        <v>13</v>
      </c>
      <c r="H215" s="87">
        <v>0.3125</v>
      </c>
      <c r="I215" s="87">
        <v>0.6875</v>
      </c>
      <c r="J215" s="88" t="str">
        <f t="shared" si="17"/>
        <v>Vắng mặt</v>
      </c>
      <c r="K215" s="2" t="s">
        <v>289</v>
      </c>
      <c r="L215" s="2" t="s">
        <v>14</v>
      </c>
      <c r="M215" s="35" t="s">
        <v>830</v>
      </c>
      <c r="N215" s="37">
        <f t="shared" si="18"/>
        <v>0</v>
      </c>
      <c r="O215" s="37">
        <f t="shared" si="19"/>
        <v>0</v>
      </c>
      <c r="P215" s="91">
        <f t="shared" si="20"/>
        <v>0</v>
      </c>
    </row>
    <row r="216" spans="1:17" x14ac:dyDescent="0.25">
      <c r="A216" t="str">
        <f t="shared" si="16"/>
        <v>1345825</v>
      </c>
      <c r="B216" s="2" t="s">
        <v>276</v>
      </c>
      <c r="C216" s="2" t="s">
        <v>277</v>
      </c>
      <c r="D216" s="2" t="s">
        <v>867</v>
      </c>
      <c r="E216" s="2" t="s">
        <v>47</v>
      </c>
      <c r="F216" s="40">
        <v>45825</v>
      </c>
      <c r="G216" s="2" t="s">
        <v>13</v>
      </c>
      <c r="H216" s="87">
        <v>0.3125</v>
      </c>
      <c r="I216" s="87">
        <v>0.6875</v>
      </c>
      <c r="J216" s="88" t="str">
        <f t="shared" si="17"/>
        <v>Vắng mặt</v>
      </c>
      <c r="K216" s="2" t="s">
        <v>290</v>
      </c>
      <c r="L216" s="2" t="s">
        <v>14</v>
      </c>
      <c r="M216" s="35" t="s">
        <v>830</v>
      </c>
      <c r="N216" s="37">
        <f t="shared" si="18"/>
        <v>0</v>
      </c>
      <c r="O216" s="37">
        <f t="shared" si="19"/>
        <v>0</v>
      </c>
      <c r="P216" s="91">
        <f t="shared" si="20"/>
        <v>0</v>
      </c>
    </row>
    <row r="217" spans="1:17" x14ac:dyDescent="0.25">
      <c r="A217" t="str">
        <f t="shared" si="16"/>
        <v>1345826</v>
      </c>
      <c r="B217" s="2" t="s">
        <v>276</v>
      </c>
      <c r="C217" s="2" t="s">
        <v>277</v>
      </c>
      <c r="D217" s="2" t="s">
        <v>867</v>
      </c>
      <c r="E217" s="2" t="s">
        <v>50</v>
      </c>
      <c r="F217" s="40">
        <v>45826</v>
      </c>
      <c r="G217" s="2" t="s">
        <v>13</v>
      </c>
      <c r="H217" s="87">
        <v>0.3125</v>
      </c>
      <c r="I217" s="87">
        <v>0.6875</v>
      </c>
      <c r="J217" s="88" t="str">
        <f t="shared" si="17"/>
        <v>Vắng mặt</v>
      </c>
      <c r="K217" s="2" t="s">
        <v>291</v>
      </c>
      <c r="L217" s="2" t="s">
        <v>14</v>
      </c>
      <c r="M217" s="35" t="s">
        <v>830</v>
      </c>
      <c r="N217" s="37">
        <f t="shared" si="18"/>
        <v>0</v>
      </c>
      <c r="O217" s="37">
        <f t="shared" si="19"/>
        <v>0</v>
      </c>
      <c r="P217" s="91">
        <f t="shared" si="20"/>
        <v>0</v>
      </c>
    </row>
    <row r="218" spans="1:17" s="44" customFormat="1" x14ac:dyDescent="0.25">
      <c r="A218" s="44" t="str">
        <f t="shared" si="16"/>
        <v>1345827</v>
      </c>
      <c r="B218" s="45" t="s">
        <v>276</v>
      </c>
      <c r="C218" s="45" t="s">
        <v>277</v>
      </c>
      <c r="D218" s="45" t="s">
        <v>867</v>
      </c>
      <c r="E218" s="2" t="s">
        <v>53</v>
      </c>
      <c r="F218" s="51">
        <v>45827</v>
      </c>
      <c r="G218" s="45" t="s">
        <v>13</v>
      </c>
      <c r="H218" s="85">
        <v>0.3125</v>
      </c>
      <c r="I218" s="85">
        <v>0.6875</v>
      </c>
      <c r="J218" s="86" t="str">
        <f t="shared" si="17"/>
        <v>Vắng mặt</v>
      </c>
      <c r="K218" s="45" t="s">
        <v>14</v>
      </c>
      <c r="L218" s="45" t="s">
        <v>14</v>
      </c>
      <c r="M218" s="78" t="s">
        <v>808</v>
      </c>
      <c r="N218" s="79">
        <f t="shared" si="18"/>
        <v>0</v>
      </c>
      <c r="O218" s="79">
        <f t="shared" si="19"/>
        <v>0</v>
      </c>
      <c r="P218" s="79">
        <f t="shared" si="20"/>
        <v>0</v>
      </c>
      <c r="Q218" s="80" t="s">
        <v>860</v>
      </c>
    </row>
    <row r="219" spans="1:17" x14ac:dyDescent="0.25">
      <c r="A219" t="str">
        <f t="shared" si="16"/>
        <v>1345828</v>
      </c>
      <c r="B219" s="2" t="s">
        <v>276</v>
      </c>
      <c r="C219" s="2" t="s">
        <v>277</v>
      </c>
      <c r="D219" s="2" t="s">
        <v>867</v>
      </c>
      <c r="E219" s="2" t="s">
        <v>56</v>
      </c>
      <c r="F219" s="40">
        <v>45828</v>
      </c>
      <c r="G219" s="2" t="s">
        <v>13</v>
      </c>
      <c r="H219" s="87">
        <v>0.3125</v>
      </c>
      <c r="I219" s="87">
        <v>0.6875</v>
      </c>
      <c r="J219" s="88" t="str">
        <f t="shared" si="17"/>
        <v>Vắng mặt</v>
      </c>
      <c r="K219" s="2" t="s">
        <v>292</v>
      </c>
      <c r="L219" s="2" t="s">
        <v>14</v>
      </c>
      <c r="M219" s="35" t="s">
        <v>830</v>
      </c>
      <c r="N219" s="37">
        <f t="shared" si="18"/>
        <v>0</v>
      </c>
      <c r="O219" s="37">
        <f t="shared" si="19"/>
        <v>0</v>
      </c>
      <c r="P219" s="91">
        <f t="shared" si="20"/>
        <v>0</v>
      </c>
    </row>
    <row r="220" spans="1:17" x14ac:dyDescent="0.25">
      <c r="A220" t="str">
        <f t="shared" si="16"/>
        <v>1345829</v>
      </c>
      <c r="B220" s="2" t="s">
        <v>276</v>
      </c>
      <c r="C220" s="2" t="s">
        <v>277</v>
      </c>
      <c r="D220" s="2" t="s">
        <v>867</v>
      </c>
      <c r="E220" s="2" t="s">
        <v>58</v>
      </c>
      <c r="F220" s="40">
        <v>45829</v>
      </c>
      <c r="G220" s="2" t="s">
        <v>13</v>
      </c>
      <c r="H220" s="87">
        <v>0.3125</v>
      </c>
      <c r="I220" s="87">
        <v>0.6875</v>
      </c>
      <c r="J220" s="88" t="str">
        <f t="shared" si="17"/>
        <v>Vắng mặt</v>
      </c>
      <c r="K220" s="2" t="s">
        <v>293</v>
      </c>
      <c r="L220" s="2" t="s">
        <v>14</v>
      </c>
      <c r="M220" s="35" t="s">
        <v>830</v>
      </c>
      <c r="N220" s="37">
        <f t="shared" si="18"/>
        <v>0</v>
      </c>
      <c r="O220" s="37">
        <f t="shared" si="19"/>
        <v>0</v>
      </c>
      <c r="P220" s="91">
        <f t="shared" si="20"/>
        <v>0</v>
      </c>
    </row>
    <row r="221" spans="1:17" x14ac:dyDescent="0.25">
      <c r="A221" t="str">
        <f t="shared" si="16"/>
        <v>1345831</v>
      </c>
      <c r="B221" s="2" t="s">
        <v>276</v>
      </c>
      <c r="C221" s="2" t="s">
        <v>277</v>
      </c>
      <c r="D221" s="2" t="s">
        <v>867</v>
      </c>
      <c r="E221" s="2" t="s">
        <v>61</v>
      </c>
      <c r="F221" s="40">
        <v>45831</v>
      </c>
      <c r="G221" s="2" t="s">
        <v>13</v>
      </c>
      <c r="H221" s="87">
        <v>0.3125</v>
      </c>
      <c r="I221" s="87">
        <v>0.6875</v>
      </c>
      <c r="J221" s="88" t="str">
        <f t="shared" si="17"/>
        <v>Vắng mặt</v>
      </c>
      <c r="K221" s="2" t="s">
        <v>294</v>
      </c>
      <c r="L221" s="2" t="s">
        <v>14</v>
      </c>
      <c r="M221" s="35" t="s">
        <v>830</v>
      </c>
      <c r="N221" s="37">
        <f t="shared" si="18"/>
        <v>0</v>
      </c>
      <c r="O221" s="37">
        <f t="shared" si="19"/>
        <v>0</v>
      </c>
      <c r="P221" s="91">
        <f t="shared" si="20"/>
        <v>0</v>
      </c>
    </row>
    <row r="222" spans="1:17" x14ac:dyDescent="0.25">
      <c r="A222" t="str">
        <f t="shared" si="16"/>
        <v>1345832</v>
      </c>
      <c r="B222" s="2" t="s">
        <v>276</v>
      </c>
      <c r="C222" s="2" t="s">
        <v>277</v>
      </c>
      <c r="D222" s="2" t="s">
        <v>867</v>
      </c>
      <c r="E222" s="2" t="s">
        <v>64</v>
      </c>
      <c r="F222" s="40">
        <v>45832</v>
      </c>
      <c r="G222" s="2" t="s">
        <v>13</v>
      </c>
      <c r="H222" s="87">
        <v>0.3125</v>
      </c>
      <c r="I222" s="87">
        <v>0.6875</v>
      </c>
      <c r="J222" s="88" t="str">
        <f t="shared" si="17"/>
        <v>Vắng mặt</v>
      </c>
      <c r="K222" s="2" t="s">
        <v>295</v>
      </c>
      <c r="L222" s="2" t="s">
        <v>14</v>
      </c>
      <c r="M222" s="35" t="s">
        <v>830</v>
      </c>
      <c r="N222" s="37">
        <f t="shared" si="18"/>
        <v>0</v>
      </c>
      <c r="O222" s="37">
        <f t="shared" si="19"/>
        <v>0</v>
      </c>
      <c r="P222" s="91">
        <f t="shared" si="20"/>
        <v>0</v>
      </c>
    </row>
    <row r="223" spans="1:17" x14ac:dyDescent="0.25">
      <c r="A223" t="str">
        <f t="shared" si="16"/>
        <v>1345833</v>
      </c>
      <c r="B223" s="2" t="s">
        <v>276</v>
      </c>
      <c r="C223" s="2" t="s">
        <v>277</v>
      </c>
      <c r="D223" s="2" t="s">
        <v>867</v>
      </c>
      <c r="E223" s="2" t="s">
        <v>67</v>
      </c>
      <c r="F223" s="40">
        <v>45833</v>
      </c>
      <c r="G223" s="2" t="s">
        <v>13</v>
      </c>
      <c r="H223" s="87">
        <v>0.3125</v>
      </c>
      <c r="I223" s="87">
        <v>0.6875</v>
      </c>
      <c r="J223" s="88" t="str">
        <f t="shared" si="17"/>
        <v>Vắng mặt</v>
      </c>
      <c r="K223" s="2" t="s">
        <v>296</v>
      </c>
      <c r="L223" s="2" t="s">
        <v>14</v>
      </c>
      <c r="M223" s="35" t="s">
        <v>830</v>
      </c>
      <c r="N223" s="37">
        <f t="shared" si="18"/>
        <v>0</v>
      </c>
      <c r="O223" s="37">
        <f t="shared" si="19"/>
        <v>0</v>
      </c>
      <c r="P223" s="91">
        <f t="shared" si="20"/>
        <v>0</v>
      </c>
    </row>
    <row r="224" spans="1:17" x14ac:dyDescent="0.25">
      <c r="A224" t="str">
        <f t="shared" ref="A224:A227" si="21">B224&amp;F224</f>
        <v>1345834</v>
      </c>
      <c r="B224" s="2" t="s">
        <v>276</v>
      </c>
      <c r="C224" s="2" t="s">
        <v>277</v>
      </c>
      <c r="D224" s="2" t="s">
        <v>867</v>
      </c>
      <c r="E224" s="2" t="s">
        <v>70</v>
      </c>
      <c r="F224" s="40">
        <v>45834</v>
      </c>
      <c r="G224" s="2" t="s">
        <v>13</v>
      </c>
      <c r="H224" s="87">
        <v>0.3125</v>
      </c>
      <c r="I224" s="87">
        <v>0.6875</v>
      </c>
      <c r="J224" s="88" t="str">
        <f t="shared" si="17"/>
        <v>Vắng mặt</v>
      </c>
      <c r="K224" s="2" t="s">
        <v>297</v>
      </c>
      <c r="L224" s="2" t="s">
        <v>14</v>
      </c>
      <c r="M224" s="35" t="s">
        <v>830</v>
      </c>
      <c r="N224" s="37">
        <f t="shared" si="18"/>
        <v>0</v>
      </c>
      <c r="O224" s="37">
        <f t="shared" si="19"/>
        <v>0</v>
      </c>
      <c r="P224" s="91">
        <f t="shared" si="20"/>
        <v>0</v>
      </c>
    </row>
    <row r="225" spans="1:17" x14ac:dyDescent="0.25">
      <c r="A225" t="str">
        <f t="shared" si="21"/>
        <v>1345835</v>
      </c>
      <c r="B225" s="2" t="s">
        <v>276</v>
      </c>
      <c r="C225" s="2" t="s">
        <v>277</v>
      </c>
      <c r="D225" s="2" t="s">
        <v>867</v>
      </c>
      <c r="E225" s="2" t="s">
        <v>73</v>
      </c>
      <c r="F225" s="40">
        <v>45835</v>
      </c>
      <c r="G225" s="2" t="s">
        <v>13</v>
      </c>
      <c r="H225" s="87">
        <v>0.3125</v>
      </c>
      <c r="I225" s="87">
        <v>0.6875</v>
      </c>
      <c r="J225" s="88" t="str">
        <f t="shared" si="17"/>
        <v>Vắng mặt</v>
      </c>
      <c r="K225" s="2" t="s">
        <v>298</v>
      </c>
      <c r="L225" s="2" t="s">
        <v>14</v>
      </c>
      <c r="M225" s="35" t="s">
        <v>830</v>
      </c>
      <c r="N225" s="37">
        <f t="shared" si="18"/>
        <v>0</v>
      </c>
      <c r="O225" s="37">
        <f t="shared" si="19"/>
        <v>0</v>
      </c>
      <c r="P225" s="91">
        <f t="shared" si="20"/>
        <v>0</v>
      </c>
    </row>
    <row r="226" spans="1:17" x14ac:dyDescent="0.25">
      <c r="A226" t="str">
        <f t="shared" si="21"/>
        <v>1345836</v>
      </c>
      <c r="B226" s="2" t="s">
        <v>276</v>
      </c>
      <c r="C226" s="2" t="s">
        <v>277</v>
      </c>
      <c r="D226" s="2" t="s">
        <v>867</v>
      </c>
      <c r="E226" s="2" t="s">
        <v>76</v>
      </c>
      <c r="F226" s="40">
        <v>45836</v>
      </c>
      <c r="G226" s="2" t="s">
        <v>13</v>
      </c>
      <c r="H226" s="87">
        <v>0.3125</v>
      </c>
      <c r="I226" s="87">
        <v>0.6875</v>
      </c>
      <c r="J226" s="88" t="str">
        <f t="shared" si="17"/>
        <v>Vắng mặt</v>
      </c>
      <c r="K226" s="2" t="s">
        <v>299</v>
      </c>
      <c r="L226" s="2" t="s">
        <v>14</v>
      </c>
      <c r="M226" s="35" t="s">
        <v>830</v>
      </c>
      <c r="N226" s="37">
        <f t="shared" si="18"/>
        <v>0</v>
      </c>
      <c r="O226" s="37">
        <f t="shared" si="19"/>
        <v>0</v>
      </c>
      <c r="P226" s="91">
        <f t="shared" si="20"/>
        <v>0</v>
      </c>
    </row>
    <row r="227" spans="1:17" x14ac:dyDescent="0.25">
      <c r="A227" t="str">
        <f t="shared" si="21"/>
        <v>1345838</v>
      </c>
      <c r="B227" s="2" t="s">
        <v>276</v>
      </c>
      <c r="C227" s="2" t="s">
        <v>277</v>
      </c>
      <c r="D227" s="2" t="s">
        <v>867</v>
      </c>
      <c r="E227" s="2" t="s">
        <v>79</v>
      </c>
      <c r="F227" s="40">
        <v>45838</v>
      </c>
      <c r="G227" s="2" t="s">
        <v>13</v>
      </c>
      <c r="H227" s="87">
        <v>0.3125</v>
      </c>
      <c r="I227" s="87">
        <v>0.6875</v>
      </c>
      <c r="J227" s="88" t="str">
        <f t="shared" si="17"/>
        <v>Vắng mặt</v>
      </c>
      <c r="K227" s="2" t="s">
        <v>300</v>
      </c>
      <c r="L227" s="2" t="s">
        <v>14</v>
      </c>
      <c r="M227" s="35" t="s">
        <v>830</v>
      </c>
      <c r="N227" s="37">
        <f t="shared" si="18"/>
        <v>0</v>
      </c>
      <c r="O227" s="37">
        <f t="shared" si="19"/>
        <v>0</v>
      </c>
      <c r="P227" s="91">
        <f t="shared" si="20"/>
        <v>0</v>
      </c>
    </row>
    <row r="228" spans="1:17" x14ac:dyDescent="0.25">
      <c r="A228" t="str">
        <f t="shared" ref="A228:A290" si="22">B228&amp;F228</f>
        <v>1945810</v>
      </c>
      <c r="B228" s="2" t="s">
        <v>301</v>
      </c>
      <c r="C228" s="2" t="s">
        <v>302</v>
      </c>
      <c r="D228" s="2" t="s">
        <v>806</v>
      </c>
      <c r="E228" s="2" t="s">
        <v>12</v>
      </c>
      <c r="F228" s="40">
        <v>45810</v>
      </c>
      <c r="G228" s="2" t="s">
        <v>13</v>
      </c>
      <c r="H228" s="87">
        <v>0.33333333333333331</v>
      </c>
      <c r="I228" s="87">
        <v>0.70833333333333337</v>
      </c>
      <c r="J228" s="88" t="str">
        <f t="shared" si="17"/>
        <v>Vắng mặt</v>
      </c>
      <c r="K228" s="2" t="s">
        <v>303</v>
      </c>
      <c r="L228" s="2" t="s">
        <v>14</v>
      </c>
      <c r="M228" s="35" t="s">
        <v>830</v>
      </c>
      <c r="N228" s="37">
        <f t="shared" si="18"/>
        <v>0</v>
      </c>
      <c r="O228" s="37">
        <f t="shared" si="19"/>
        <v>0</v>
      </c>
      <c r="P228" s="91">
        <f t="shared" si="20"/>
        <v>0</v>
      </c>
    </row>
    <row r="229" spans="1:17" x14ac:dyDescent="0.25">
      <c r="A229" t="str">
        <f t="shared" si="22"/>
        <v>1945811</v>
      </c>
      <c r="B229" s="2" t="s">
        <v>301</v>
      </c>
      <c r="C229" s="2" t="s">
        <v>302</v>
      </c>
      <c r="D229" s="2" t="s">
        <v>806</v>
      </c>
      <c r="E229" s="2" t="s">
        <v>16</v>
      </c>
      <c r="F229" s="40">
        <v>45811</v>
      </c>
      <c r="G229" s="2" t="s">
        <v>13</v>
      </c>
      <c r="H229" s="87">
        <v>0.33333333333333331</v>
      </c>
      <c r="I229" s="87">
        <v>0.70833333333333337</v>
      </c>
      <c r="J229" s="88" t="str">
        <f t="shared" si="17"/>
        <v>Vắng mặt</v>
      </c>
      <c r="K229" s="2" t="s">
        <v>304</v>
      </c>
      <c r="L229" s="2" t="s">
        <v>14</v>
      </c>
      <c r="M229" s="35" t="s">
        <v>830</v>
      </c>
      <c r="N229" s="37">
        <f t="shared" si="18"/>
        <v>0</v>
      </c>
      <c r="O229" s="37">
        <f t="shared" si="19"/>
        <v>0</v>
      </c>
      <c r="P229" s="91">
        <f t="shared" si="20"/>
        <v>0</v>
      </c>
    </row>
    <row r="230" spans="1:17" x14ac:dyDescent="0.25">
      <c r="A230" t="str">
        <f t="shared" si="22"/>
        <v>1945812</v>
      </c>
      <c r="B230" s="2" t="s">
        <v>301</v>
      </c>
      <c r="C230" s="2" t="s">
        <v>302</v>
      </c>
      <c r="D230" s="2" t="s">
        <v>806</v>
      </c>
      <c r="E230" s="2" t="s">
        <v>19</v>
      </c>
      <c r="F230" s="40">
        <v>45812</v>
      </c>
      <c r="G230" s="2" t="s">
        <v>13</v>
      </c>
      <c r="H230" s="87">
        <v>0.33333333333333331</v>
      </c>
      <c r="I230" s="87">
        <v>0.70833333333333337</v>
      </c>
      <c r="J230" s="88" t="str">
        <f t="shared" si="17"/>
        <v>Vắng mặt</v>
      </c>
      <c r="K230" s="2" t="s">
        <v>155</v>
      </c>
      <c r="L230" s="2" t="s">
        <v>14</v>
      </c>
      <c r="M230" s="35" t="s">
        <v>830</v>
      </c>
      <c r="N230" s="37">
        <f t="shared" si="18"/>
        <v>0</v>
      </c>
      <c r="O230" s="37">
        <f t="shared" si="19"/>
        <v>0</v>
      </c>
      <c r="P230" s="91">
        <f t="shared" si="20"/>
        <v>0</v>
      </c>
    </row>
    <row r="231" spans="1:17" x14ac:dyDescent="0.25">
      <c r="A231" t="str">
        <f t="shared" si="22"/>
        <v>1945813</v>
      </c>
      <c r="B231" s="2" t="s">
        <v>301</v>
      </c>
      <c r="C231" s="2" t="s">
        <v>302</v>
      </c>
      <c r="D231" s="2" t="s">
        <v>806</v>
      </c>
      <c r="E231" s="2" t="s">
        <v>22</v>
      </c>
      <c r="F231" s="40">
        <v>45813</v>
      </c>
      <c r="G231" s="2" t="s">
        <v>13</v>
      </c>
      <c r="H231" s="87">
        <v>0.33333333333333331</v>
      </c>
      <c r="I231" s="87">
        <v>0.70833333333333337</v>
      </c>
      <c r="J231" s="88" t="str">
        <f t="shared" si="17"/>
        <v>Vắng mặt</v>
      </c>
      <c r="K231" s="2" t="s">
        <v>305</v>
      </c>
      <c r="L231" s="2" t="s">
        <v>14</v>
      </c>
      <c r="M231" s="35" t="s">
        <v>830</v>
      </c>
      <c r="N231" s="37">
        <f t="shared" si="18"/>
        <v>4</v>
      </c>
      <c r="O231" s="37">
        <f t="shared" si="19"/>
        <v>0</v>
      </c>
      <c r="P231" s="91">
        <f t="shared" si="20"/>
        <v>0</v>
      </c>
    </row>
    <row r="232" spans="1:17" x14ac:dyDescent="0.25">
      <c r="A232" t="str">
        <f t="shared" si="22"/>
        <v>1945814</v>
      </c>
      <c r="B232" s="2" t="s">
        <v>301</v>
      </c>
      <c r="C232" s="2" t="s">
        <v>302</v>
      </c>
      <c r="D232" s="2" t="s">
        <v>806</v>
      </c>
      <c r="E232" s="2" t="s">
        <v>25</v>
      </c>
      <c r="F232" s="40">
        <v>45814</v>
      </c>
      <c r="G232" s="2" t="s">
        <v>13</v>
      </c>
      <c r="H232" s="87">
        <v>0.33333333333333331</v>
      </c>
      <c r="I232" s="87">
        <v>0.70833333333333337</v>
      </c>
      <c r="J232" s="88" t="str">
        <f t="shared" si="17"/>
        <v>Vắng mặt</v>
      </c>
      <c r="K232" s="2" t="s">
        <v>306</v>
      </c>
      <c r="L232" s="2" t="s">
        <v>14</v>
      </c>
      <c r="M232" s="35" t="s">
        <v>830</v>
      </c>
      <c r="N232" s="37">
        <f t="shared" si="18"/>
        <v>0</v>
      </c>
      <c r="O232" s="37">
        <f t="shared" si="19"/>
        <v>0</v>
      </c>
      <c r="P232" s="91">
        <f t="shared" si="20"/>
        <v>0</v>
      </c>
    </row>
    <row r="233" spans="1:17" x14ac:dyDescent="0.25">
      <c r="A233" t="str">
        <f t="shared" si="22"/>
        <v>1945815</v>
      </c>
      <c r="B233" s="2" t="s">
        <v>301</v>
      </c>
      <c r="C233" s="2" t="s">
        <v>302</v>
      </c>
      <c r="D233" s="2" t="s">
        <v>806</v>
      </c>
      <c r="E233" s="2" t="s">
        <v>28</v>
      </c>
      <c r="F233" s="40">
        <v>45815</v>
      </c>
      <c r="G233" s="2" t="s">
        <v>13</v>
      </c>
      <c r="H233" s="87">
        <v>0.33333333333333331</v>
      </c>
      <c r="I233" s="87">
        <v>0.70833333333333337</v>
      </c>
      <c r="J233" s="88" t="str">
        <f t="shared" si="17"/>
        <v>Vắng mặt</v>
      </c>
      <c r="K233" s="2" t="s">
        <v>307</v>
      </c>
      <c r="L233" s="2" t="s">
        <v>14</v>
      </c>
      <c r="M233" s="35" t="s">
        <v>830</v>
      </c>
      <c r="N233" s="37">
        <f t="shared" si="18"/>
        <v>0</v>
      </c>
      <c r="O233" s="37">
        <f t="shared" si="19"/>
        <v>0</v>
      </c>
      <c r="P233" s="91">
        <f t="shared" si="20"/>
        <v>0</v>
      </c>
    </row>
    <row r="234" spans="1:17" s="44" customFormat="1" x14ac:dyDescent="0.25">
      <c r="A234" s="44" t="str">
        <f t="shared" si="22"/>
        <v>1945817</v>
      </c>
      <c r="B234" s="45" t="s">
        <v>301</v>
      </c>
      <c r="C234" s="45" t="s">
        <v>302</v>
      </c>
      <c r="D234" s="45" t="s">
        <v>806</v>
      </c>
      <c r="E234" s="2" t="s">
        <v>31</v>
      </c>
      <c r="F234" s="51">
        <v>45817</v>
      </c>
      <c r="G234" s="45" t="s">
        <v>13</v>
      </c>
      <c r="H234" s="85">
        <v>0.33333333333333331</v>
      </c>
      <c r="I234" s="85">
        <v>0.70833333333333337</v>
      </c>
      <c r="J234" s="86" t="str">
        <f t="shared" si="17"/>
        <v>Vắng mặt</v>
      </c>
      <c r="K234" s="45" t="s">
        <v>14</v>
      </c>
      <c r="L234" s="45" t="s">
        <v>14</v>
      </c>
      <c r="M234" s="78" t="s">
        <v>809</v>
      </c>
      <c r="N234" s="79">
        <f t="shared" si="18"/>
        <v>0</v>
      </c>
      <c r="O234" s="79">
        <f t="shared" si="19"/>
        <v>0</v>
      </c>
      <c r="P234" s="79">
        <f t="shared" si="20"/>
        <v>0</v>
      </c>
      <c r="Q234" s="80" t="s">
        <v>849</v>
      </c>
    </row>
    <row r="235" spans="1:17" x14ac:dyDescent="0.25">
      <c r="A235" t="str">
        <f t="shared" si="22"/>
        <v>1945818</v>
      </c>
      <c r="B235" s="2" t="s">
        <v>301</v>
      </c>
      <c r="C235" s="2" t="s">
        <v>302</v>
      </c>
      <c r="D235" s="2" t="s">
        <v>806</v>
      </c>
      <c r="E235" s="2" t="s">
        <v>34</v>
      </c>
      <c r="F235" s="40">
        <v>45818</v>
      </c>
      <c r="G235" s="2" t="s">
        <v>13</v>
      </c>
      <c r="H235" s="87">
        <v>0.33333333333333331</v>
      </c>
      <c r="I235" s="87">
        <v>0.70833333333333337</v>
      </c>
      <c r="J235" s="88" t="str">
        <f t="shared" si="17"/>
        <v>Vắng mặt</v>
      </c>
      <c r="K235" s="2" t="s">
        <v>177</v>
      </c>
      <c r="L235" s="2" t="s">
        <v>14</v>
      </c>
      <c r="M235" s="35" t="s">
        <v>830</v>
      </c>
      <c r="N235" s="37">
        <f t="shared" si="18"/>
        <v>0</v>
      </c>
      <c r="O235" s="37">
        <f t="shared" si="19"/>
        <v>0</v>
      </c>
      <c r="P235" s="91">
        <f t="shared" si="20"/>
        <v>0</v>
      </c>
    </row>
    <row r="236" spans="1:17" x14ac:dyDescent="0.25">
      <c r="A236" t="str">
        <f t="shared" si="22"/>
        <v>1945819</v>
      </c>
      <c r="B236" s="2" t="s">
        <v>301</v>
      </c>
      <c r="C236" s="2" t="s">
        <v>302</v>
      </c>
      <c r="D236" s="2" t="s">
        <v>806</v>
      </c>
      <c r="E236" s="2" t="s">
        <v>37</v>
      </c>
      <c r="F236" s="40">
        <v>45819</v>
      </c>
      <c r="G236" s="2" t="s">
        <v>13</v>
      </c>
      <c r="H236" s="87">
        <v>0.33333333333333331</v>
      </c>
      <c r="I236" s="87">
        <v>0.70833333333333337</v>
      </c>
      <c r="J236" s="88" t="str">
        <f t="shared" si="17"/>
        <v>Vắng mặt</v>
      </c>
      <c r="K236" s="2" t="s">
        <v>308</v>
      </c>
      <c r="L236" s="2" t="s">
        <v>14</v>
      </c>
      <c r="M236" s="35" t="s">
        <v>830</v>
      </c>
      <c r="N236" s="37">
        <f t="shared" si="18"/>
        <v>0</v>
      </c>
      <c r="O236" s="37">
        <f t="shared" si="19"/>
        <v>0</v>
      </c>
      <c r="P236" s="91">
        <f t="shared" si="20"/>
        <v>0</v>
      </c>
    </row>
    <row r="237" spans="1:17" x14ac:dyDescent="0.25">
      <c r="A237" t="str">
        <f t="shared" si="22"/>
        <v>1945820</v>
      </c>
      <c r="B237" s="2" t="s">
        <v>301</v>
      </c>
      <c r="C237" s="2" t="s">
        <v>302</v>
      </c>
      <c r="D237" s="2" t="s">
        <v>806</v>
      </c>
      <c r="E237" s="2" t="s">
        <v>40</v>
      </c>
      <c r="F237" s="40">
        <v>45820</v>
      </c>
      <c r="G237" s="2" t="s">
        <v>13</v>
      </c>
      <c r="H237" s="87">
        <v>0.33333333333333331</v>
      </c>
      <c r="I237" s="87">
        <v>0.70833333333333337</v>
      </c>
      <c r="J237" s="88" t="str">
        <f t="shared" si="17"/>
        <v>Vắng mặt</v>
      </c>
      <c r="K237" s="2" t="s">
        <v>309</v>
      </c>
      <c r="L237" s="2" t="s">
        <v>14</v>
      </c>
      <c r="M237" s="35" t="s">
        <v>830</v>
      </c>
      <c r="N237" s="37">
        <f t="shared" si="18"/>
        <v>0</v>
      </c>
      <c r="O237" s="37">
        <f t="shared" si="19"/>
        <v>0</v>
      </c>
      <c r="P237" s="91">
        <f t="shared" si="20"/>
        <v>0</v>
      </c>
    </row>
    <row r="238" spans="1:17" x14ac:dyDescent="0.25">
      <c r="A238" t="str">
        <f t="shared" si="22"/>
        <v>1945821</v>
      </c>
      <c r="B238" s="2" t="s">
        <v>301</v>
      </c>
      <c r="C238" s="2" t="s">
        <v>302</v>
      </c>
      <c r="D238" s="2" t="s">
        <v>806</v>
      </c>
      <c r="E238" s="2" t="s">
        <v>42</v>
      </c>
      <c r="F238" s="40">
        <v>45821</v>
      </c>
      <c r="G238" s="2" t="s">
        <v>13</v>
      </c>
      <c r="H238" s="87">
        <v>0.33333333333333331</v>
      </c>
      <c r="I238" s="87">
        <v>0.70833333333333337</v>
      </c>
      <c r="J238" s="88" t="str">
        <f t="shared" si="17"/>
        <v>Vắng mặt</v>
      </c>
      <c r="K238" s="2" t="s">
        <v>310</v>
      </c>
      <c r="L238" s="2" t="s">
        <v>14</v>
      </c>
      <c r="M238" s="35" t="s">
        <v>830</v>
      </c>
      <c r="N238" s="37">
        <f t="shared" si="18"/>
        <v>6</v>
      </c>
      <c r="O238" s="37">
        <f t="shared" si="19"/>
        <v>0</v>
      </c>
      <c r="P238" s="91">
        <f t="shared" si="20"/>
        <v>30</v>
      </c>
    </row>
    <row r="239" spans="1:17" x14ac:dyDescent="0.25">
      <c r="A239" t="str">
        <f t="shared" si="22"/>
        <v>1945822</v>
      </c>
      <c r="B239" s="2" t="s">
        <v>301</v>
      </c>
      <c r="C239" s="2" t="s">
        <v>302</v>
      </c>
      <c r="D239" s="2" t="s">
        <v>806</v>
      </c>
      <c r="E239" s="2" t="s">
        <v>43</v>
      </c>
      <c r="F239" s="40">
        <v>45822</v>
      </c>
      <c r="G239" s="2" t="s">
        <v>13</v>
      </c>
      <c r="H239" s="87">
        <v>0.33333333333333331</v>
      </c>
      <c r="I239" s="87">
        <v>0.70833333333333337</v>
      </c>
      <c r="J239" s="88" t="str">
        <f t="shared" si="17"/>
        <v>Vắng mặt</v>
      </c>
      <c r="K239" s="2" t="s">
        <v>311</v>
      </c>
      <c r="L239" s="2" t="s">
        <v>14</v>
      </c>
      <c r="M239" s="35" t="s">
        <v>830</v>
      </c>
      <c r="N239" s="37">
        <f t="shared" si="18"/>
        <v>0</v>
      </c>
      <c r="O239" s="37">
        <f t="shared" si="19"/>
        <v>0</v>
      </c>
      <c r="P239" s="91">
        <f t="shared" si="20"/>
        <v>0</v>
      </c>
    </row>
    <row r="240" spans="1:17" x14ac:dyDescent="0.25">
      <c r="A240" t="str">
        <f t="shared" si="22"/>
        <v>1945824</v>
      </c>
      <c r="B240" s="2" t="s">
        <v>301</v>
      </c>
      <c r="C240" s="2" t="s">
        <v>302</v>
      </c>
      <c r="D240" s="2" t="s">
        <v>806</v>
      </c>
      <c r="E240" s="2" t="s">
        <v>44</v>
      </c>
      <c r="F240" s="40">
        <v>45824</v>
      </c>
      <c r="G240" s="2" t="s">
        <v>13</v>
      </c>
      <c r="H240" s="87">
        <v>0.33333333333333331</v>
      </c>
      <c r="I240" s="87">
        <v>0.70833333333333337</v>
      </c>
      <c r="J240" s="88" t="str">
        <f t="shared" si="17"/>
        <v>Vắng mặt</v>
      </c>
      <c r="K240" s="2" t="s">
        <v>312</v>
      </c>
      <c r="L240" s="2" t="s">
        <v>14</v>
      </c>
      <c r="M240" s="35" t="s">
        <v>830</v>
      </c>
      <c r="N240" s="37">
        <f t="shared" si="18"/>
        <v>0</v>
      </c>
      <c r="O240" s="37">
        <f t="shared" si="19"/>
        <v>0</v>
      </c>
      <c r="P240" s="91">
        <f t="shared" si="20"/>
        <v>0</v>
      </c>
    </row>
    <row r="241" spans="1:17" x14ac:dyDescent="0.25">
      <c r="A241" t="str">
        <f t="shared" si="22"/>
        <v>1945825</v>
      </c>
      <c r="B241" s="2" t="s">
        <v>301</v>
      </c>
      <c r="C241" s="2" t="s">
        <v>302</v>
      </c>
      <c r="D241" s="2" t="s">
        <v>806</v>
      </c>
      <c r="E241" s="2" t="s">
        <v>47</v>
      </c>
      <c r="F241" s="40">
        <v>45825</v>
      </c>
      <c r="G241" s="2" t="s">
        <v>13</v>
      </c>
      <c r="H241" s="87">
        <v>0.33333333333333331</v>
      </c>
      <c r="I241" s="87">
        <v>0.70833333333333337</v>
      </c>
      <c r="J241" s="88" t="str">
        <f t="shared" si="17"/>
        <v>Vắng mặt</v>
      </c>
      <c r="K241" s="2" t="s">
        <v>313</v>
      </c>
      <c r="L241" s="2" t="s">
        <v>14</v>
      </c>
      <c r="M241" s="35" t="s">
        <v>830</v>
      </c>
      <c r="N241" s="37">
        <f t="shared" si="18"/>
        <v>0</v>
      </c>
      <c r="O241" s="37">
        <f t="shared" si="19"/>
        <v>0</v>
      </c>
      <c r="P241" s="91">
        <f t="shared" si="20"/>
        <v>0</v>
      </c>
    </row>
    <row r="242" spans="1:17" s="44" customFormat="1" x14ac:dyDescent="0.25">
      <c r="A242" s="44" t="str">
        <f t="shared" si="22"/>
        <v>1945826</v>
      </c>
      <c r="B242" s="45" t="s">
        <v>301</v>
      </c>
      <c r="C242" s="45" t="s">
        <v>302</v>
      </c>
      <c r="D242" s="45" t="s">
        <v>806</v>
      </c>
      <c r="E242" s="2" t="s">
        <v>50</v>
      </c>
      <c r="F242" s="51">
        <v>45826</v>
      </c>
      <c r="G242" s="45" t="s">
        <v>13</v>
      </c>
      <c r="H242" s="85">
        <v>0.33333333333333331</v>
      </c>
      <c r="I242" s="85">
        <v>0.70833333333333337</v>
      </c>
      <c r="J242" s="86" t="str">
        <f t="shared" si="17"/>
        <v>Vắng mặt</v>
      </c>
      <c r="K242" s="45" t="s">
        <v>14</v>
      </c>
      <c r="L242" s="45" t="s">
        <v>14</v>
      </c>
      <c r="M242" s="78" t="s">
        <v>808</v>
      </c>
      <c r="N242" s="79">
        <f t="shared" si="18"/>
        <v>0</v>
      </c>
      <c r="O242" s="79">
        <f t="shared" si="19"/>
        <v>0</v>
      </c>
      <c r="P242" s="79">
        <f t="shared" si="20"/>
        <v>0</v>
      </c>
      <c r="Q242" s="80" t="s">
        <v>849</v>
      </c>
    </row>
    <row r="243" spans="1:17" x14ac:dyDescent="0.25">
      <c r="A243" t="str">
        <f t="shared" si="22"/>
        <v>1945827</v>
      </c>
      <c r="B243" s="2" t="s">
        <v>301</v>
      </c>
      <c r="C243" s="2" t="s">
        <v>302</v>
      </c>
      <c r="D243" s="2" t="s">
        <v>806</v>
      </c>
      <c r="E243" s="2" t="s">
        <v>53</v>
      </c>
      <c r="F243" s="40">
        <v>45827</v>
      </c>
      <c r="G243" s="2" t="s">
        <v>13</v>
      </c>
      <c r="H243" s="87">
        <v>0.33333333333333331</v>
      </c>
      <c r="I243" s="87">
        <v>0.70833333333333337</v>
      </c>
      <c r="J243" s="88" t="str">
        <f t="shared" si="17"/>
        <v>Vắng mặt</v>
      </c>
      <c r="K243" s="2" t="s">
        <v>314</v>
      </c>
      <c r="L243" s="2" t="s">
        <v>14</v>
      </c>
      <c r="M243" s="35" t="s">
        <v>830</v>
      </c>
      <c r="N243" s="37">
        <f t="shared" si="18"/>
        <v>0</v>
      </c>
      <c r="O243" s="37">
        <f t="shared" si="19"/>
        <v>0</v>
      </c>
      <c r="P243" s="91">
        <f t="shared" si="20"/>
        <v>0</v>
      </c>
    </row>
    <row r="244" spans="1:17" x14ac:dyDescent="0.25">
      <c r="A244" t="str">
        <f t="shared" si="22"/>
        <v>1945828</v>
      </c>
      <c r="B244" s="2" t="s">
        <v>301</v>
      </c>
      <c r="C244" s="2" t="s">
        <v>302</v>
      </c>
      <c r="D244" s="2" t="s">
        <v>806</v>
      </c>
      <c r="E244" s="2" t="s">
        <v>56</v>
      </c>
      <c r="F244" s="40">
        <v>45828</v>
      </c>
      <c r="G244" s="2" t="s">
        <v>13</v>
      </c>
      <c r="H244" s="87">
        <v>0.33333333333333331</v>
      </c>
      <c r="I244" s="87">
        <v>0.70833333333333337</v>
      </c>
      <c r="J244" s="88" t="str">
        <f t="shared" si="17"/>
        <v>Vắng mặt</v>
      </c>
      <c r="K244" s="2" t="s">
        <v>315</v>
      </c>
      <c r="L244" s="2" t="s">
        <v>14</v>
      </c>
      <c r="M244" s="35" t="s">
        <v>830</v>
      </c>
      <c r="N244" s="37">
        <f t="shared" si="18"/>
        <v>0</v>
      </c>
      <c r="O244" s="37">
        <f t="shared" si="19"/>
        <v>0</v>
      </c>
      <c r="P244" s="91">
        <f t="shared" si="20"/>
        <v>0</v>
      </c>
    </row>
    <row r="245" spans="1:17" x14ac:dyDescent="0.25">
      <c r="A245" t="str">
        <f t="shared" si="22"/>
        <v>1945829</v>
      </c>
      <c r="B245" s="2" t="s">
        <v>301</v>
      </c>
      <c r="C245" s="2" t="s">
        <v>302</v>
      </c>
      <c r="D245" s="2" t="s">
        <v>806</v>
      </c>
      <c r="E245" s="2" t="s">
        <v>58</v>
      </c>
      <c r="F245" s="40">
        <v>45829</v>
      </c>
      <c r="G245" s="2" t="s">
        <v>13</v>
      </c>
      <c r="H245" s="87">
        <v>0.33333333333333331</v>
      </c>
      <c r="I245" s="87">
        <v>0.70833333333333337</v>
      </c>
      <c r="J245" s="88" t="str">
        <f t="shared" si="17"/>
        <v>Vắng mặt</v>
      </c>
      <c r="K245" s="2" t="s">
        <v>316</v>
      </c>
      <c r="L245" s="2" t="s">
        <v>14</v>
      </c>
      <c r="M245" s="35" t="s">
        <v>830</v>
      </c>
      <c r="N245" s="37">
        <f t="shared" si="18"/>
        <v>0</v>
      </c>
      <c r="O245" s="37">
        <f t="shared" si="19"/>
        <v>0</v>
      </c>
      <c r="P245" s="91">
        <f t="shared" si="20"/>
        <v>0</v>
      </c>
    </row>
    <row r="246" spans="1:17" x14ac:dyDescent="0.25">
      <c r="A246" t="str">
        <f t="shared" si="22"/>
        <v>1945831</v>
      </c>
      <c r="B246" s="2" t="s">
        <v>301</v>
      </c>
      <c r="C246" s="2" t="s">
        <v>302</v>
      </c>
      <c r="D246" s="2" t="s">
        <v>806</v>
      </c>
      <c r="E246" s="2" t="s">
        <v>61</v>
      </c>
      <c r="F246" s="40">
        <v>45831</v>
      </c>
      <c r="G246" s="2" t="s">
        <v>13</v>
      </c>
      <c r="H246" s="87">
        <v>0.33333333333333331</v>
      </c>
      <c r="I246" s="87">
        <v>0.70833333333333337</v>
      </c>
      <c r="J246" s="88" t="str">
        <f t="shared" si="17"/>
        <v>Vắng mặt</v>
      </c>
      <c r="K246" s="2" t="s">
        <v>317</v>
      </c>
      <c r="L246" s="2" t="s">
        <v>14</v>
      </c>
      <c r="M246" s="35" t="s">
        <v>830</v>
      </c>
      <c r="N246" s="37">
        <f t="shared" si="18"/>
        <v>0</v>
      </c>
      <c r="O246" s="37">
        <f t="shared" si="19"/>
        <v>0</v>
      </c>
      <c r="P246" s="91">
        <f t="shared" si="20"/>
        <v>0</v>
      </c>
    </row>
    <row r="247" spans="1:17" x14ac:dyDescent="0.25">
      <c r="A247" t="str">
        <f t="shared" si="22"/>
        <v>1945832</v>
      </c>
      <c r="B247" s="2" t="s">
        <v>301</v>
      </c>
      <c r="C247" s="2" t="s">
        <v>302</v>
      </c>
      <c r="D247" s="2" t="s">
        <v>806</v>
      </c>
      <c r="E247" s="2" t="s">
        <v>64</v>
      </c>
      <c r="F247" s="40">
        <v>45832</v>
      </c>
      <c r="G247" s="2" t="s">
        <v>13</v>
      </c>
      <c r="H247" s="87">
        <v>0.33333333333333331</v>
      </c>
      <c r="I247" s="87">
        <v>0.70833333333333337</v>
      </c>
      <c r="J247" s="88" t="str">
        <f t="shared" si="17"/>
        <v>Vắng mặt</v>
      </c>
      <c r="K247" s="2" t="s">
        <v>318</v>
      </c>
      <c r="L247" s="2" t="s">
        <v>14</v>
      </c>
      <c r="M247" s="35" t="s">
        <v>830</v>
      </c>
      <c r="N247" s="37">
        <f t="shared" si="18"/>
        <v>0</v>
      </c>
      <c r="O247" s="37">
        <f t="shared" si="19"/>
        <v>0</v>
      </c>
      <c r="P247" s="91">
        <f t="shared" si="20"/>
        <v>0</v>
      </c>
    </row>
    <row r="248" spans="1:17" x14ac:dyDescent="0.25">
      <c r="A248" t="str">
        <f t="shared" si="22"/>
        <v>1945833</v>
      </c>
      <c r="B248" s="2" t="s">
        <v>301</v>
      </c>
      <c r="C248" s="2" t="s">
        <v>302</v>
      </c>
      <c r="D248" s="2" t="s">
        <v>806</v>
      </c>
      <c r="E248" s="2" t="s">
        <v>67</v>
      </c>
      <c r="F248" s="40">
        <v>45833</v>
      </c>
      <c r="G248" s="2" t="s">
        <v>13</v>
      </c>
      <c r="H248" s="87">
        <v>0.33333333333333331</v>
      </c>
      <c r="I248" s="87">
        <v>0.70833333333333337</v>
      </c>
      <c r="J248" s="88" t="str">
        <f t="shared" si="17"/>
        <v>Vắng mặt</v>
      </c>
      <c r="K248" s="2" t="s">
        <v>319</v>
      </c>
      <c r="L248" s="2" t="s">
        <v>14</v>
      </c>
      <c r="M248" s="35" t="s">
        <v>830</v>
      </c>
      <c r="N248" s="37">
        <f t="shared" si="18"/>
        <v>0</v>
      </c>
      <c r="O248" s="37">
        <f t="shared" si="19"/>
        <v>0</v>
      </c>
      <c r="P248" s="91">
        <f t="shared" si="20"/>
        <v>0</v>
      </c>
    </row>
    <row r="249" spans="1:17" x14ac:dyDescent="0.25">
      <c r="A249" t="str">
        <f t="shared" si="22"/>
        <v>1945834</v>
      </c>
      <c r="B249" s="2" t="s">
        <v>301</v>
      </c>
      <c r="C249" s="2" t="s">
        <v>302</v>
      </c>
      <c r="D249" s="2" t="s">
        <v>806</v>
      </c>
      <c r="E249" s="2" t="s">
        <v>70</v>
      </c>
      <c r="F249" s="40">
        <v>45834</v>
      </c>
      <c r="G249" s="2" t="s">
        <v>13</v>
      </c>
      <c r="H249" s="87">
        <v>0.33333333333333331</v>
      </c>
      <c r="I249" s="87">
        <v>0.70833333333333337</v>
      </c>
      <c r="J249" s="88" t="str">
        <f t="shared" si="17"/>
        <v>Vắng mặt</v>
      </c>
      <c r="K249" s="2" t="s">
        <v>320</v>
      </c>
      <c r="L249" s="2" t="s">
        <v>14</v>
      </c>
      <c r="M249" s="35" t="s">
        <v>830</v>
      </c>
      <c r="N249" s="37">
        <f t="shared" si="18"/>
        <v>3</v>
      </c>
      <c r="O249" s="37">
        <f t="shared" si="19"/>
        <v>0</v>
      </c>
      <c r="P249" s="91">
        <f t="shared" si="20"/>
        <v>0</v>
      </c>
    </row>
    <row r="250" spans="1:17" x14ac:dyDescent="0.25">
      <c r="A250" t="str">
        <f t="shared" si="22"/>
        <v>1945835</v>
      </c>
      <c r="B250" s="2" t="s">
        <v>301</v>
      </c>
      <c r="C250" s="2" t="s">
        <v>302</v>
      </c>
      <c r="D250" s="2" t="s">
        <v>806</v>
      </c>
      <c r="E250" s="2" t="s">
        <v>73</v>
      </c>
      <c r="F250" s="40">
        <v>45835</v>
      </c>
      <c r="G250" s="2" t="s">
        <v>13</v>
      </c>
      <c r="H250" s="87">
        <v>0.33333333333333331</v>
      </c>
      <c r="I250" s="87">
        <v>0.70833333333333337</v>
      </c>
      <c r="J250" s="88" t="str">
        <f t="shared" si="17"/>
        <v>Vắng mặt</v>
      </c>
      <c r="K250" s="2" t="s">
        <v>321</v>
      </c>
      <c r="L250" s="2" t="s">
        <v>14</v>
      </c>
      <c r="M250" s="35" t="s">
        <v>830</v>
      </c>
      <c r="N250" s="37">
        <f t="shared" si="18"/>
        <v>0</v>
      </c>
      <c r="O250" s="37">
        <f t="shared" si="19"/>
        <v>0</v>
      </c>
      <c r="P250" s="91">
        <f t="shared" si="20"/>
        <v>0</v>
      </c>
    </row>
    <row r="251" spans="1:17" s="44" customFormat="1" x14ac:dyDescent="0.25">
      <c r="A251" s="44" t="str">
        <f t="shared" si="22"/>
        <v>1945836</v>
      </c>
      <c r="B251" s="45" t="s">
        <v>301</v>
      </c>
      <c r="C251" s="45" t="s">
        <v>302</v>
      </c>
      <c r="D251" s="45" t="s">
        <v>806</v>
      </c>
      <c r="E251" s="2" t="s">
        <v>76</v>
      </c>
      <c r="F251" s="51">
        <v>45836</v>
      </c>
      <c r="G251" s="45" t="s">
        <v>13</v>
      </c>
      <c r="H251" s="85">
        <v>0.33333333333333331</v>
      </c>
      <c r="I251" s="85">
        <v>0.70833333333333337</v>
      </c>
      <c r="J251" s="86" t="str">
        <f t="shared" si="17"/>
        <v>Vắng mặt</v>
      </c>
      <c r="K251" s="45" t="s">
        <v>14</v>
      </c>
      <c r="L251" s="45" t="s">
        <v>14</v>
      </c>
      <c r="M251" s="78" t="s">
        <v>808</v>
      </c>
      <c r="N251" s="79">
        <f t="shared" si="18"/>
        <v>0</v>
      </c>
      <c r="O251" s="79">
        <f t="shared" si="19"/>
        <v>0</v>
      </c>
      <c r="P251" s="79">
        <f t="shared" si="20"/>
        <v>0</v>
      </c>
      <c r="Q251" s="80" t="s">
        <v>849</v>
      </c>
    </row>
    <row r="252" spans="1:17" x14ac:dyDescent="0.25">
      <c r="A252" t="str">
        <f t="shared" si="22"/>
        <v>1945838</v>
      </c>
      <c r="B252" s="2" t="s">
        <v>301</v>
      </c>
      <c r="C252" s="2" t="s">
        <v>302</v>
      </c>
      <c r="D252" s="2" t="s">
        <v>806</v>
      </c>
      <c r="E252" s="2" t="s">
        <v>79</v>
      </c>
      <c r="F252" s="40">
        <v>45838</v>
      </c>
      <c r="G252" s="2" t="s">
        <v>13</v>
      </c>
      <c r="H252" s="87">
        <v>0.33333333333333331</v>
      </c>
      <c r="I252" s="87">
        <v>0.70833333333333337</v>
      </c>
      <c r="J252" s="88" t="str">
        <f t="shared" si="17"/>
        <v>Vắng mặt</v>
      </c>
      <c r="K252" s="2" t="s">
        <v>322</v>
      </c>
      <c r="L252" s="2" t="s">
        <v>14</v>
      </c>
      <c r="M252" s="35" t="s">
        <v>830</v>
      </c>
      <c r="N252" s="37">
        <f t="shared" si="18"/>
        <v>0</v>
      </c>
      <c r="O252" s="37">
        <f t="shared" si="19"/>
        <v>0</v>
      </c>
      <c r="P252" s="91">
        <f t="shared" si="20"/>
        <v>0</v>
      </c>
    </row>
    <row r="253" spans="1:17" s="44" customFormat="1" x14ac:dyDescent="0.25">
      <c r="A253" s="44" t="str">
        <f t="shared" si="22"/>
        <v>2045810</v>
      </c>
      <c r="B253" s="45" t="s">
        <v>323</v>
      </c>
      <c r="C253" s="45" t="s">
        <v>324</v>
      </c>
      <c r="D253" s="45" t="s">
        <v>806</v>
      </c>
      <c r="E253" s="2" t="s">
        <v>12</v>
      </c>
      <c r="F253" s="51">
        <v>45810</v>
      </c>
      <c r="G253" s="45" t="s">
        <v>13</v>
      </c>
      <c r="H253" s="85">
        <v>0.33333333333333331</v>
      </c>
      <c r="I253" s="85">
        <v>0.70833333333333337</v>
      </c>
      <c r="J253" s="86" t="str">
        <f t="shared" si="17"/>
        <v>Vắng mặt</v>
      </c>
      <c r="K253" s="45" t="s">
        <v>14</v>
      </c>
      <c r="L253" s="45" t="s">
        <v>14</v>
      </c>
      <c r="M253" s="78" t="s">
        <v>809</v>
      </c>
      <c r="N253" s="79">
        <f t="shared" si="18"/>
        <v>0</v>
      </c>
      <c r="O253" s="79">
        <f t="shared" si="19"/>
        <v>0</v>
      </c>
      <c r="P253" s="79">
        <f t="shared" si="20"/>
        <v>0</v>
      </c>
      <c r="Q253" s="80" t="s">
        <v>849</v>
      </c>
    </row>
    <row r="254" spans="1:17" x14ac:dyDescent="0.25">
      <c r="A254" t="str">
        <f t="shared" si="22"/>
        <v>2045811</v>
      </c>
      <c r="B254" s="2" t="s">
        <v>323</v>
      </c>
      <c r="C254" s="2" t="s">
        <v>324</v>
      </c>
      <c r="D254" s="2" t="s">
        <v>806</v>
      </c>
      <c r="E254" s="2" t="s">
        <v>16</v>
      </c>
      <c r="F254" s="40">
        <v>45811</v>
      </c>
      <c r="G254" s="2" t="s">
        <v>13</v>
      </c>
      <c r="H254" s="87">
        <v>0.33333333333333331</v>
      </c>
      <c r="I254" s="87">
        <v>0.70833333333333337</v>
      </c>
      <c r="J254" s="88" t="str">
        <f t="shared" si="17"/>
        <v>Vắng mặt</v>
      </c>
      <c r="K254" s="2" t="s">
        <v>325</v>
      </c>
      <c r="L254" s="2" t="s">
        <v>14</v>
      </c>
      <c r="M254" s="35" t="s">
        <v>830</v>
      </c>
      <c r="N254" s="37">
        <f t="shared" si="18"/>
        <v>0</v>
      </c>
      <c r="O254" s="37">
        <f t="shared" si="19"/>
        <v>0</v>
      </c>
      <c r="P254" s="91">
        <f t="shared" si="20"/>
        <v>0</v>
      </c>
    </row>
    <row r="255" spans="1:17" x14ac:dyDescent="0.25">
      <c r="A255" t="str">
        <f t="shared" si="22"/>
        <v>2045812</v>
      </c>
      <c r="B255" s="2" t="s">
        <v>323</v>
      </c>
      <c r="C255" s="2" t="s">
        <v>324</v>
      </c>
      <c r="D255" s="2" t="s">
        <v>806</v>
      </c>
      <c r="E255" s="2" t="s">
        <v>19</v>
      </c>
      <c r="F255" s="40">
        <v>45812</v>
      </c>
      <c r="G255" s="2" t="s">
        <v>13</v>
      </c>
      <c r="H255" s="87">
        <v>0.33333333333333331</v>
      </c>
      <c r="I255" s="87">
        <v>0.70833333333333337</v>
      </c>
      <c r="J255" s="88" t="str">
        <f t="shared" si="17"/>
        <v>Vắng mặt</v>
      </c>
      <c r="K255" s="2" t="s">
        <v>326</v>
      </c>
      <c r="L255" s="2" t="s">
        <v>14</v>
      </c>
      <c r="M255" s="35" t="s">
        <v>830</v>
      </c>
      <c r="N255" s="37">
        <f t="shared" si="18"/>
        <v>0</v>
      </c>
      <c r="O255" s="37">
        <f t="shared" si="19"/>
        <v>0</v>
      </c>
      <c r="P255" s="91">
        <f t="shared" si="20"/>
        <v>0</v>
      </c>
    </row>
    <row r="256" spans="1:17" x14ac:dyDescent="0.25">
      <c r="A256" t="str">
        <f t="shared" si="22"/>
        <v>2045813</v>
      </c>
      <c r="B256" s="2" t="s">
        <v>323</v>
      </c>
      <c r="C256" s="2" t="s">
        <v>324</v>
      </c>
      <c r="D256" s="2" t="s">
        <v>806</v>
      </c>
      <c r="E256" s="2" t="s">
        <v>22</v>
      </c>
      <c r="F256" s="40">
        <v>45813</v>
      </c>
      <c r="G256" s="2" t="s">
        <v>13</v>
      </c>
      <c r="H256" s="87">
        <v>0.33333333333333331</v>
      </c>
      <c r="I256" s="87">
        <v>0.70833333333333337</v>
      </c>
      <c r="J256" s="88" t="str">
        <f t="shared" si="17"/>
        <v>Vắng mặt</v>
      </c>
      <c r="K256" s="2" t="s">
        <v>327</v>
      </c>
      <c r="L256" s="2" t="s">
        <v>14</v>
      </c>
      <c r="M256" s="35" t="s">
        <v>830</v>
      </c>
      <c r="N256" s="37">
        <f t="shared" si="18"/>
        <v>5</v>
      </c>
      <c r="O256" s="37">
        <f t="shared" si="19"/>
        <v>0</v>
      </c>
      <c r="P256" s="91">
        <f t="shared" si="20"/>
        <v>0</v>
      </c>
    </row>
    <row r="257" spans="1:17" x14ac:dyDescent="0.25">
      <c r="A257" t="str">
        <f t="shared" si="22"/>
        <v>2045814</v>
      </c>
      <c r="B257" s="2" t="s">
        <v>323</v>
      </c>
      <c r="C257" s="2" t="s">
        <v>324</v>
      </c>
      <c r="D257" s="2" t="s">
        <v>806</v>
      </c>
      <c r="E257" s="2" t="s">
        <v>25</v>
      </c>
      <c r="F257" s="40">
        <v>45814</v>
      </c>
      <c r="G257" s="2" t="s">
        <v>13</v>
      </c>
      <c r="H257" s="87">
        <v>0.33333333333333331</v>
      </c>
      <c r="I257" s="87">
        <v>0.70833333333333337</v>
      </c>
      <c r="J257" s="88" t="str">
        <f t="shared" si="17"/>
        <v>Vắng mặt</v>
      </c>
      <c r="K257" s="2" t="s">
        <v>328</v>
      </c>
      <c r="L257" s="2" t="s">
        <v>14</v>
      </c>
      <c r="M257" s="35" t="s">
        <v>830</v>
      </c>
      <c r="N257" s="37">
        <f t="shared" si="18"/>
        <v>0</v>
      </c>
      <c r="O257" s="37">
        <f t="shared" si="19"/>
        <v>0</v>
      </c>
      <c r="P257" s="91">
        <f t="shared" si="20"/>
        <v>0</v>
      </c>
    </row>
    <row r="258" spans="1:17" s="44" customFormat="1" x14ac:dyDescent="0.25">
      <c r="A258" s="44" t="str">
        <f t="shared" si="22"/>
        <v>2045815</v>
      </c>
      <c r="B258" s="45" t="s">
        <v>323</v>
      </c>
      <c r="C258" s="45" t="s">
        <v>324</v>
      </c>
      <c r="D258" s="45" t="s">
        <v>806</v>
      </c>
      <c r="E258" s="2" t="s">
        <v>28</v>
      </c>
      <c r="F258" s="51">
        <v>45815</v>
      </c>
      <c r="G258" s="45" t="s">
        <v>13</v>
      </c>
      <c r="H258" s="85">
        <v>0.33333333333333331</v>
      </c>
      <c r="I258" s="85">
        <v>0.70833333333333337</v>
      </c>
      <c r="J258" s="86" t="str">
        <f t="shared" si="17"/>
        <v>Vắng mặt</v>
      </c>
      <c r="K258" s="45" t="s">
        <v>14</v>
      </c>
      <c r="L258" s="45" t="s">
        <v>14</v>
      </c>
      <c r="M258" s="78" t="s">
        <v>830</v>
      </c>
      <c r="N258" s="79">
        <f t="shared" si="18"/>
        <v>0</v>
      </c>
      <c r="O258" s="79">
        <f t="shared" si="19"/>
        <v>0</v>
      </c>
      <c r="P258" s="79">
        <f t="shared" si="20"/>
        <v>0</v>
      </c>
      <c r="Q258" s="80" t="s">
        <v>852</v>
      </c>
    </row>
    <row r="259" spans="1:17" s="44" customFormat="1" x14ac:dyDescent="0.25">
      <c r="A259" s="44" t="str">
        <f t="shared" si="22"/>
        <v>2045817</v>
      </c>
      <c r="B259" s="45" t="s">
        <v>323</v>
      </c>
      <c r="C259" s="45" t="s">
        <v>324</v>
      </c>
      <c r="D259" s="45" t="s">
        <v>806</v>
      </c>
      <c r="E259" s="2" t="s">
        <v>31</v>
      </c>
      <c r="F259" s="51">
        <v>45817</v>
      </c>
      <c r="G259" s="45" t="s">
        <v>13</v>
      </c>
      <c r="H259" s="85">
        <v>0.33333333333333331</v>
      </c>
      <c r="I259" s="85">
        <v>0.70833333333333337</v>
      </c>
      <c r="J259" s="86" t="str">
        <f t="shared" si="17"/>
        <v>Vắng mặt</v>
      </c>
      <c r="K259" s="45" t="s">
        <v>14</v>
      </c>
      <c r="L259" s="45" t="s">
        <v>14</v>
      </c>
      <c r="M259" s="78" t="s">
        <v>808</v>
      </c>
      <c r="N259" s="79">
        <f t="shared" si="18"/>
        <v>0</v>
      </c>
      <c r="O259" s="79">
        <f t="shared" si="19"/>
        <v>0</v>
      </c>
      <c r="P259" s="79">
        <f t="shared" si="20"/>
        <v>0</v>
      </c>
      <c r="Q259" s="80" t="s">
        <v>849</v>
      </c>
    </row>
    <row r="260" spans="1:17" s="44" customFormat="1" x14ac:dyDescent="0.25">
      <c r="A260" s="44" t="str">
        <f t="shared" si="22"/>
        <v>2045818</v>
      </c>
      <c r="B260" s="45" t="s">
        <v>323</v>
      </c>
      <c r="C260" s="45" t="s">
        <v>324</v>
      </c>
      <c r="D260" s="45" t="s">
        <v>806</v>
      </c>
      <c r="E260" s="2" t="s">
        <v>34</v>
      </c>
      <c r="F260" s="51">
        <v>45818</v>
      </c>
      <c r="G260" s="45" t="s">
        <v>13</v>
      </c>
      <c r="H260" s="85">
        <v>0.33333333333333331</v>
      </c>
      <c r="I260" s="85">
        <v>0.70833333333333337</v>
      </c>
      <c r="J260" s="86" t="str">
        <f t="shared" ref="J260:J323" si="23">IF(OR(K260="-",L260="-"),"Vắng mặt",IF(AND(TIMEVALUE(K260)&gt;H260+TIME(0,5,0),TIMEVALUE(L260)&lt;I260),"Đi muộn, về sớm",IF(TIMEVALUE(K260)&gt;H260+TIME(0,5,0),"Đi muộn",IF(TIMEVALUE(L260)&lt;I260,"Về sớm","Bình thường"))))</f>
        <v>Vắng mặt</v>
      </c>
      <c r="K260" s="45" t="s">
        <v>14</v>
      </c>
      <c r="L260" s="45" t="s">
        <v>14</v>
      </c>
      <c r="M260" s="81">
        <v>0.5</v>
      </c>
      <c r="N260" s="79">
        <f t="shared" ref="N260:N323" si="24">IF(K260="-",0,IF(TIMEVALUE(K260)&lt;=H260,0,ROUNDDOWN((TIMEVALUE(K260)-H260)*24*60,0)))</f>
        <v>0</v>
      </c>
      <c r="O260" s="79">
        <f t="shared" ref="O260:O323" si="25">IF(L260="-",0,IF(TIMEVALUE(L260)&lt;=I260,0,ROUNDDOWN((TIMEVALUE(L260)-I260)*24*60,0)))</f>
        <v>0</v>
      </c>
      <c r="P260" s="79">
        <f t="shared" ref="P260:P323" si="26">IF(N260&gt;60,"trừ nửa ngày lương",IF(AND(N260&gt;=6,N260&lt;=15),30,IF(AND(N260&gt;15,N260&lt;=60),50,0)))</f>
        <v>0</v>
      </c>
      <c r="Q260" s="80" t="s">
        <v>853</v>
      </c>
    </row>
    <row r="261" spans="1:17" x14ac:dyDescent="0.25">
      <c r="A261" t="str">
        <f t="shared" si="22"/>
        <v>2045819</v>
      </c>
      <c r="B261" s="2" t="s">
        <v>323</v>
      </c>
      <c r="C261" s="2" t="s">
        <v>324</v>
      </c>
      <c r="D261" s="2" t="s">
        <v>806</v>
      </c>
      <c r="E261" s="2" t="s">
        <v>37</v>
      </c>
      <c r="F261" s="40">
        <v>45819</v>
      </c>
      <c r="G261" s="2" t="s">
        <v>13</v>
      </c>
      <c r="H261" s="87">
        <v>0.33333333333333331</v>
      </c>
      <c r="I261" s="87">
        <v>0.70833333333333337</v>
      </c>
      <c r="J261" s="88" t="str">
        <f t="shared" si="23"/>
        <v>Vắng mặt</v>
      </c>
      <c r="K261" s="2" t="s">
        <v>329</v>
      </c>
      <c r="L261" s="2" t="s">
        <v>14</v>
      </c>
      <c r="M261" s="35" t="s">
        <v>830</v>
      </c>
      <c r="N261" s="37">
        <f t="shared" si="24"/>
        <v>32</v>
      </c>
      <c r="O261" s="37">
        <f t="shared" si="25"/>
        <v>0</v>
      </c>
      <c r="P261" s="91">
        <f t="shared" si="26"/>
        <v>50</v>
      </c>
    </row>
    <row r="262" spans="1:17" x14ac:dyDescent="0.25">
      <c r="A262" t="str">
        <f t="shared" si="22"/>
        <v>2045820</v>
      </c>
      <c r="B262" s="2" t="s">
        <v>323</v>
      </c>
      <c r="C262" s="2" t="s">
        <v>324</v>
      </c>
      <c r="D262" s="2" t="s">
        <v>806</v>
      </c>
      <c r="E262" s="2" t="s">
        <v>40</v>
      </c>
      <c r="F262" s="40">
        <v>45820</v>
      </c>
      <c r="G262" s="2" t="s">
        <v>13</v>
      </c>
      <c r="H262" s="87">
        <v>0.33333333333333331</v>
      </c>
      <c r="I262" s="87">
        <v>0.70833333333333337</v>
      </c>
      <c r="J262" s="88" t="str">
        <f t="shared" si="23"/>
        <v>Vắng mặt</v>
      </c>
      <c r="K262" s="2" t="s">
        <v>159</v>
      </c>
      <c r="L262" s="2" t="s">
        <v>14</v>
      </c>
      <c r="M262" s="35" t="s">
        <v>830</v>
      </c>
      <c r="N262" s="37">
        <f t="shared" si="24"/>
        <v>0</v>
      </c>
      <c r="O262" s="37">
        <f t="shared" si="25"/>
        <v>0</v>
      </c>
      <c r="P262" s="91">
        <f t="shared" si="26"/>
        <v>0</v>
      </c>
    </row>
    <row r="263" spans="1:17" x14ac:dyDescent="0.25">
      <c r="A263" t="str">
        <f t="shared" si="22"/>
        <v>2045821</v>
      </c>
      <c r="B263" s="2" t="s">
        <v>323</v>
      </c>
      <c r="C263" s="2" t="s">
        <v>324</v>
      </c>
      <c r="D263" s="2" t="s">
        <v>806</v>
      </c>
      <c r="E263" s="2" t="s">
        <v>42</v>
      </c>
      <c r="F263" s="40">
        <v>45821</v>
      </c>
      <c r="G263" s="2" t="s">
        <v>13</v>
      </c>
      <c r="H263" s="87">
        <v>0.33333333333333331</v>
      </c>
      <c r="I263" s="87">
        <v>0.70833333333333337</v>
      </c>
      <c r="J263" s="88" t="str">
        <f t="shared" si="23"/>
        <v>Vắng mặt</v>
      </c>
      <c r="K263" s="2" t="s">
        <v>330</v>
      </c>
      <c r="L263" s="2" t="s">
        <v>14</v>
      </c>
      <c r="M263" s="35" t="s">
        <v>830</v>
      </c>
      <c r="N263" s="37">
        <f t="shared" si="24"/>
        <v>8</v>
      </c>
      <c r="O263" s="37">
        <f t="shared" si="25"/>
        <v>0</v>
      </c>
      <c r="P263" s="91">
        <f t="shared" si="26"/>
        <v>30</v>
      </c>
    </row>
    <row r="264" spans="1:17" x14ac:dyDescent="0.25">
      <c r="A264" t="str">
        <f t="shared" si="22"/>
        <v>2045822</v>
      </c>
      <c r="B264" s="2" t="s">
        <v>323</v>
      </c>
      <c r="C264" s="2" t="s">
        <v>324</v>
      </c>
      <c r="D264" s="2" t="s">
        <v>806</v>
      </c>
      <c r="E264" s="2" t="s">
        <v>43</v>
      </c>
      <c r="F264" s="40">
        <v>45822</v>
      </c>
      <c r="G264" s="2" t="s">
        <v>13</v>
      </c>
      <c r="H264" s="87">
        <v>0.33333333333333331</v>
      </c>
      <c r="I264" s="87">
        <v>0.70833333333333337</v>
      </c>
      <c r="J264" s="88" t="str">
        <f t="shared" si="23"/>
        <v>Vắng mặt</v>
      </c>
      <c r="K264" s="2" t="s">
        <v>331</v>
      </c>
      <c r="L264" s="2" t="s">
        <v>14</v>
      </c>
      <c r="M264" s="35" t="s">
        <v>830</v>
      </c>
      <c r="N264" s="37">
        <f t="shared" si="24"/>
        <v>0</v>
      </c>
      <c r="O264" s="37">
        <f t="shared" si="25"/>
        <v>0</v>
      </c>
      <c r="P264" s="91">
        <f t="shared" si="26"/>
        <v>0</v>
      </c>
    </row>
    <row r="265" spans="1:17" s="44" customFormat="1" x14ac:dyDescent="0.25">
      <c r="A265" s="44" t="str">
        <f t="shared" si="22"/>
        <v>2045824</v>
      </c>
      <c r="B265" s="45" t="s">
        <v>323</v>
      </c>
      <c r="C265" s="45" t="s">
        <v>324</v>
      </c>
      <c r="D265" s="45" t="s">
        <v>806</v>
      </c>
      <c r="E265" s="2" t="s">
        <v>44</v>
      </c>
      <c r="F265" s="51">
        <v>45824</v>
      </c>
      <c r="G265" s="45" t="s">
        <v>13</v>
      </c>
      <c r="H265" s="85">
        <v>0.33333333333333331</v>
      </c>
      <c r="I265" s="85">
        <v>0.70833333333333337</v>
      </c>
      <c r="J265" s="86" t="str">
        <f t="shared" si="23"/>
        <v>Vắng mặt</v>
      </c>
      <c r="K265" s="45" t="s">
        <v>14</v>
      </c>
      <c r="L265" s="45" t="s">
        <v>14</v>
      </c>
      <c r="M265" s="78" t="s">
        <v>808</v>
      </c>
      <c r="N265" s="79">
        <f t="shared" si="24"/>
        <v>0</v>
      </c>
      <c r="O265" s="79">
        <f t="shared" si="25"/>
        <v>0</v>
      </c>
      <c r="P265" s="79">
        <f t="shared" si="26"/>
        <v>0</v>
      </c>
      <c r="Q265" s="80" t="s">
        <v>849</v>
      </c>
    </row>
    <row r="266" spans="1:17" x14ac:dyDescent="0.25">
      <c r="A266" t="str">
        <f t="shared" si="22"/>
        <v>2045825</v>
      </c>
      <c r="B266" s="2" t="s">
        <v>323</v>
      </c>
      <c r="C266" s="2" t="s">
        <v>324</v>
      </c>
      <c r="D266" s="2" t="s">
        <v>806</v>
      </c>
      <c r="E266" s="2" t="s">
        <v>47</v>
      </c>
      <c r="F266" s="40">
        <v>45825</v>
      </c>
      <c r="G266" s="2" t="s">
        <v>13</v>
      </c>
      <c r="H266" s="87">
        <v>0.33333333333333331</v>
      </c>
      <c r="I266" s="87">
        <v>0.70833333333333337</v>
      </c>
      <c r="J266" s="88" t="str">
        <f t="shared" si="23"/>
        <v>Vắng mặt</v>
      </c>
      <c r="K266" s="2" t="s">
        <v>332</v>
      </c>
      <c r="L266" s="2" t="s">
        <v>14</v>
      </c>
      <c r="M266" s="35" t="s">
        <v>830</v>
      </c>
      <c r="N266" s="37">
        <f t="shared" si="24"/>
        <v>3</v>
      </c>
      <c r="O266" s="37">
        <f t="shared" si="25"/>
        <v>0</v>
      </c>
      <c r="P266" s="91">
        <f t="shared" si="26"/>
        <v>0</v>
      </c>
    </row>
    <row r="267" spans="1:17" x14ac:dyDescent="0.25">
      <c r="A267" t="str">
        <f t="shared" si="22"/>
        <v>2045826</v>
      </c>
      <c r="B267" s="2" t="s">
        <v>323</v>
      </c>
      <c r="C267" s="2" t="s">
        <v>324</v>
      </c>
      <c r="D267" s="2" t="s">
        <v>806</v>
      </c>
      <c r="E267" s="2" t="s">
        <v>50</v>
      </c>
      <c r="F267" s="40">
        <v>45826</v>
      </c>
      <c r="G267" s="2" t="s">
        <v>13</v>
      </c>
      <c r="H267" s="87">
        <v>0.33333333333333331</v>
      </c>
      <c r="I267" s="87">
        <v>0.70833333333333337</v>
      </c>
      <c r="J267" s="88" t="str">
        <f t="shared" si="23"/>
        <v>Vắng mặt</v>
      </c>
      <c r="K267" s="2" t="s">
        <v>333</v>
      </c>
      <c r="L267" s="2" t="s">
        <v>14</v>
      </c>
      <c r="M267" s="35" t="s">
        <v>830</v>
      </c>
      <c r="N267" s="37">
        <f t="shared" si="24"/>
        <v>1</v>
      </c>
      <c r="O267" s="37">
        <f t="shared" si="25"/>
        <v>0</v>
      </c>
      <c r="P267" s="91">
        <f t="shared" si="26"/>
        <v>0</v>
      </c>
    </row>
    <row r="268" spans="1:17" x14ac:dyDescent="0.25">
      <c r="A268" t="str">
        <f t="shared" si="22"/>
        <v>2045827</v>
      </c>
      <c r="B268" s="2" t="s">
        <v>323</v>
      </c>
      <c r="C268" s="2" t="s">
        <v>324</v>
      </c>
      <c r="D268" s="2" t="s">
        <v>806</v>
      </c>
      <c r="E268" s="2" t="s">
        <v>53</v>
      </c>
      <c r="F268" s="40">
        <v>45827</v>
      </c>
      <c r="G268" s="2" t="s">
        <v>13</v>
      </c>
      <c r="H268" s="87">
        <v>0.33333333333333331</v>
      </c>
      <c r="I268" s="87">
        <v>0.70833333333333337</v>
      </c>
      <c r="J268" s="88" t="str">
        <f t="shared" si="23"/>
        <v>Vắng mặt</v>
      </c>
      <c r="K268" s="2" t="s">
        <v>334</v>
      </c>
      <c r="L268" s="2" t="s">
        <v>14</v>
      </c>
      <c r="M268" s="35" t="s">
        <v>830</v>
      </c>
      <c r="N268" s="37">
        <f t="shared" si="24"/>
        <v>0</v>
      </c>
      <c r="O268" s="37">
        <f t="shared" si="25"/>
        <v>0</v>
      </c>
      <c r="P268" s="91">
        <f t="shared" si="26"/>
        <v>0</v>
      </c>
    </row>
    <row r="269" spans="1:17" x14ac:dyDescent="0.25">
      <c r="A269" t="str">
        <f t="shared" si="22"/>
        <v>2045828</v>
      </c>
      <c r="B269" s="2" t="s">
        <v>323</v>
      </c>
      <c r="C269" s="2" t="s">
        <v>324</v>
      </c>
      <c r="D269" s="2" t="s">
        <v>806</v>
      </c>
      <c r="E269" s="2" t="s">
        <v>56</v>
      </c>
      <c r="F269" s="40">
        <v>45828</v>
      </c>
      <c r="G269" s="2" t="s">
        <v>13</v>
      </c>
      <c r="H269" s="87">
        <v>0.33333333333333331</v>
      </c>
      <c r="I269" s="87">
        <v>0.70833333333333337</v>
      </c>
      <c r="J269" s="88" t="str">
        <f t="shared" si="23"/>
        <v>Vắng mặt</v>
      </c>
      <c r="K269" s="2" t="s">
        <v>335</v>
      </c>
      <c r="L269" s="2" t="s">
        <v>14</v>
      </c>
      <c r="M269" s="35" t="s">
        <v>830</v>
      </c>
      <c r="N269" s="37">
        <f t="shared" si="24"/>
        <v>0</v>
      </c>
      <c r="O269" s="37">
        <f t="shared" si="25"/>
        <v>0</v>
      </c>
      <c r="P269" s="91">
        <f t="shared" si="26"/>
        <v>0</v>
      </c>
    </row>
    <row r="270" spans="1:17" x14ac:dyDescent="0.25">
      <c r="A270" t="str">
        <f t="shared" si="22"/>
        <v>2045829</v>
      </c>
      <c r="B270" s="2" t="s">
        <v>323</v>
      </c>
      <c r="C270" s="2" t="s">
        <v>324</v>
      </c>
      <c r="D270" s="2" t="s">
        <v>806</v>
      </c>
      <c r="E270" s="2" t="s">
        <v>58</v>
      </c>
      <c r="F270" s="40">
        <v>45829</v>
      </c>
      <c r="G270" s="2" t="s">
        <v>13</v>
      </c>
      <c r="H270" s="87">
        <v>0.33333333333333331</v>
      </c>
      <c r="I270" s="87">
        <v>0.70833333333333337</v>
      </c>
      <c r="J270" s="88" t="str">
        <f t="shared" si="23"/>
        <v>Vắng mặt</v>
      </c>
      <c r="K270" s="2" t="s">
        <v>336</v>
      </c>
      <c r="L270" s="2" t="s">
        <v>14</v>
      </c>
      <c r="M270" s="35" t="s">
        <v>830</v>
      </c>
      <c r="N270" s="37">
        <f t="shared" si="24"/>
        <v>0</v>
      </c>
      <c r="O270" s="37">
        <f t="shared" si="25"/>
        <v>0</v>
      </c>
      <c r="P270" s="91">
        <f t="shared" si="26"/>
        <v>0</v>
      </c>
    </row>
    <row r="271" spans="1:17" x14ac:dyDescent="0.25">
      <c r="A271" t="str">
        <f t="shared" si="22"/>
        <v>2045831</v>
      </c>
      <c r="B271" s="2" t="s">
        <v>323</v>
      </c>
      <c r="C271" s="2" t="s">
        <v>324</v>
      </c>
      <c r="D271" s="2" t="s">
        <v>806</v>
      </c>
      <c r="E271" s="2" t="s">
        <v>61</v>
      </c>
      <c r="F271" s="40">
        <v>45831</v>
      </c>
      <c r="G271" s="2" t="s">
        <v>13</v>
      </c>
      <c r="H271" s="87">
        <v>0.33333333333333331</v>
      </c>
      <c r="I271" s="87">
        <v>0.70833333333333337</v>
      </c>
      <c r="J271" s="88" t="str">
        <f t="shared" si="23"/>
        <v>Vắng mặt</v>
      </c>
      <c r="K271" s="2" t="s">
        <v>337</v>
      </c>
      <c r="L271" s="2" t="s">
        <v>14</v>
      </c>
      <c r="M271" s="35" t="s">
        <v>830</v>
      </c>
      <c r="N271" s="37">
        <f t="shared" si="24"/>
        <v>21</v>
      </c>
      <c r="O271" s="37">
        <f t="shared" si="25"/>
        <v>0</v>
      </c>
      <c r="P271" s="91">
        <f t="shared" si="26"/>
        <v>50</v>
      </c>
    </row>
    <row r="272" spans="1:17" s="44" customFormat="1" x14ac:dyDescent="0.25">
      <c r="A272" s="44" t="str">
        <f t="shared" si="22"/>
        <v>2045832</v>
      </c>
      <c r="B272" s="45" t="s">
        <v>323</v>
      </c>
      <c r="C272" s="45" t="s">
        <v>324</v>
      </c>
      <c r="D272" s="45" t="s">
        <v>806</v>
      </c>
      <c r="E272" s="2" t="s">
        <v>64</v>
      </c>
      <c r="F272" s="51">
        <v>45832</v>
      </c>
      <c r="G272" s="45" t="s">
        <v>13</v>
      </c>
      <c r="H272" s="85">
        <v>0.33333333333333331</v>
      </c>
      <c r="I272" s="85">
        <v>0.70833333333333337</v>
      </c>
      <c r="J272" s="86" t="str">
        <f t="shared" si="23"/>
        <v>Vắng mặt</v>
      </c>
      <c r="K272" s="45" t="s">
        <v>14</v>
      </c>
      <c r="L272" s="45" t="s">
        <v>14</v>
      </c>
      <c r="M272" s="78" t="s">
        <v>808</v>
      </c>
      <c r="N272" s="79">
        <f t="shared" si="24"/>
        <v>0</v>
      </c>
      <c r="O272" s="79">
        <f t="shared" si="25"/>
        <v>0</v>
      </c>
      <c r="P272" s="79">
        <f t="shared" si="26"/>
        <v>0</v>
      </c>
      <c r="Q272" s="80" t="s">
        <v>849</v>
      </c>
    </row>
    <row r="273" spans="1:17" x14ac:dyDescent="0.25">
      <c r="A273" t="str">
        <f t="shared" si="22"/>
        <v>2045833</v>
      </c>
      <c r="B273" s="2" t="s">
        <v>323</v>
      </c>
      <c r="C273" s="2" t="s">
        <v>324</v>
      </c>
      <c r="D273" s="2" t="s">
        <v>806</v>
      </c>
      <c r="E273" s="2" t="s">
        <v>67</v>
      </c>
      <c r="F273" s="40">
        <v>45833</v>
      </c>
      <c r="G273" s="2" t="s">
        <v>13</v>
      </c>
      <c r="H273" s="87">
        <v>0.33333333333333331</v>
      </c>
      <c r="I273" s="87">
        <v>0.70833333333333337</v>
      </c>
      <c r="J273" s="88" t="str">
        <f t="shared" si="23"/>
        <v>Vắng mặt</v>
      </c>
      <c r="K273" s="2" t="s">
        <v>338</v>
      </c>
      <c r="L273" s="2" t="s">
        <v>14</v>
      </c>
      <c r="M273" s="35" t="s">
        <v>830</v>
      </c>
      <c r="N273" s="37">
        <f t="shared" si="24"/>
        <v>0</v>
      </c>
      <c r="O273" s="37">
        <f t="shared" si="25"/>
        <v>0</v>
      </c>
      <c r="P273" s="91">
        <f t="shared" si="26"/>
        <v>0</v>
      </c>
    </row>
    <row r="274" spans="1:17" x14ac:dyDescent="0.25">
      <c r="A274" t="str">
        <f t="shared" si="22"/>
        <v>2045834</v>
      </c>
      <c r="B274" s="2" t="s">
        <v>323</v>
      </c>
      <c r="C274" s="2" t="s">
        <v>324</v>
      </c>
      <c r="D274" s="2" t="s">
        <v>806</v>
      </c>
      <c r="E274" s="2" t="s">
        <v>70</v>
      </c>
      <c r="F274" s="40">
        <v>45834</v>
      </c>
      <c r="G274" s="2" t="s">
        <v>13</v>
      </c>
      <c r="H274" s="87">
        <v>0.33333333333333331</v>
      </c>
      <c r="I274" s="87">
        <v>0.70833333333333337</v>
      </c>
      <c r="J274" s="88" t="str">
        <f t="shared" si="23"/>
        <v>Vắng mặt</v>
      </c>
      <c r="K274" s="2" t="s">
        <v>339</v>
      </c>
      <c r="L274" s="2" t="s">
        <v>14</v>
      </c>
      <c r="M274" s="35" t="s">
        <v>830</v>
      </c>
      <c r="N274" s="37">
        <f t="shared" si="24"/>
        <v>5</v>
      </c>
      <c r="O274" s="37">
        <f t="shared" si="25"/>
        <v>0</v>
      </c>
      <c r="P274" s="91">
        <f t="shared" si="26"/>
        <v>0</v>
      </c>
    </row>
    <row r="275" spans="1:17" x14ac:dyDescent="0.25">
      <c r="A275" t="str">
        <f t="shared" si="22"/>
        <v>2045835</v>
      </c>
      <c r="B275" s="2" t="s">
        <v>323</v>
      </c>
      <c r="C275" s="2" t="s">
        <v>324</v>
      </c>
      <c r="D275" s="2" t="s">
        <v>806</v>
      </c>
      <c r="E275" s="2" t="s">
        <v>73</v>
      </c>
      <c r="F275" s="40">
        <v>45835</v>
      </c>
      <c r="G275" s="2" t="s">
        <v>13</v>
      </c>
      <c r="H275" s="87">
        <v>0.33333333333333331</v>
      </c>
      <c r="I275" s="87">
        <v>0.70833333333333337</v>
      </c>
      <c r="J275" s="88" t="str">
        <f t="shared" si="23"/>
        <v>Vắng mặt</v>
      </c>
      <c r="K275" s="2" t="s">
        <v>340</v>
      </c>
      <c r="L275" s="2" t="s">
        <v>14</v>
      </c>
      <c r="M275" s="35" t="s">
        <v>830</v>
      </c>
      <c r="N275" s="37">
        <f t="shared" si="24"/>
        <v>0</v>
      </c>
      <c r="O275" s="37">
        <f t="shared" si="25"/>
        <v>0</v>
      </c>
      <c r="P275" s="91">
        <f t="shared" si="26"/>
        <v>0</v>
      </c>
    </row>
    <row r="276" spans="1:17" s="44" customFormat="1" x14ac:dyDescent="0.25">
      <c r="A276" s="44" t="str">
        <f t="shared" si="22"/>
        <v>2045836</v>
      </c>
      <c r="B276" s="45" t="s">
        <v>323</v>
      </c>
      <c r="C276" s="45" t="s">
        <v>324</v>
      </c>
      <c r="D276" s="45" t="s">
        <v>806</v>
      </c>
      <c r="E276" s="2" t="s">
        <v>76</v>
      </c>
      <c r="F276" s="51">
        <v>45836</v>
      </c>
      <c r="G276" s="45" t="s">
        <v>13</v>
      </c>
      <c r="H276" s="85">
        <v>0.33333333333333331</v>
      </c>
      <c r="I276" s="85">
        <v>0.70833333333333337</v>
      </c>
      <c r="J276" s="86" t="str">
        <f t="shared" si="23"/>
        <v>Vắng mặt</v>
      </c>
      <c r="K276" s="45" t="s">
        <v>14</v>
      </c>
      <c r="L276" s="45" t="s">
        <v>14</v>
      </c>
      <c r="M276" s="78" t="s">
        <v>830</v>
      </c>
      <c r="N276" s="79">
        <f t="shared" si="24"/>
        <v>0</v>
      </c>
      <c r="O276" s="79">
        <f t="shared" si="25"/>
        <v>0</v>
      </c>
      <c r="P276" s="79">
        <f t="shared" si="26"/>
        <v>0</v>
      </c>
      <c r="Q276" s="80" t="s">
        <v>854</v>
      </c>
    </row>
    <row r="277" spans="1:17" x14ac:dyDescent="0.25">
      <c r="A277" t="str">
        <f t="shared" si="22"/>
        <v>2045838</v>
      </c>
      <c r="B277" s="2" t="s">
        <v>323</v>
      </c>
      <c r="C277" s="2" t="s">
        <v>324</v>
      </c>
      <c r="D277" s="2" t="s">
        <v>806</v>
      </c>
      <c r="E277" s="2" t="s">
        <v>79</v>
      </c>
      <c r="F277" s="40">
        <v>45838</v>
      </c>
      <c r="G277" s="2" t="s">
        <v>13</v>
      </c>
      <c r="H277" s="87">
        <v>0.33333333333333331</v>
      </c>
      <c r="I277" s="87">
        <v>0.70833333333333337</v>
      </c>
      <c r="J277" s="88" t="str">
        <f t="shared" si="23"/>
        <v>Vắng mặt</v>
      </c>
      <c r="K277" s="2" t="s">
        <v>341</v>
      </c>
      <c r="L277" s="2" t="s">
        <v>14</v>
      </c>
      <c r="M277" s="35" t="s">
        <v>830</v>
      </c>
      <c r="N277" s="37">
        <f t="shared" si="24"/>
        <v>0</v>
      </c>
      <c r="O277" s="37">
        <f t="shared" si="25"/>
        <v>0</v>
      </c>
      <c r="P277" s="91">
        <f t="shared" si="26"/>
        <v>0</v>
      </c>
    </row>
    <row r="278" spans="1:17" x14ac:dyDescent="0.25">
      <c r="A278" t="str">
        <f t="shared" si="22"/>
        <v>2145810</v>
      </c>
      <c r="B278" s="2" t="s">
        <v>342</v>
      </c>
      <c r="C278" s="2" t="s">
        <v>343</v>
      </c>
      <c r="D278" s="2" t="s">
        <v>824</v>
      </c>
      <c r="E278" s="2" t="s">
        <v>12</v>
      </c>
      <c r="F278" s="40">
        <v>45810</v>
      </c>
      <c r="G278" s="2" t="s">
        <v>13</v>
      </c>
      <c r="H278" s="87">
        <v>0.33333333333333331</v>
      </c>
      <c r="I278" s="87">
        <v>0.70833333333333337</v>
      </c>
      <c r="J278" s="88" t="str">
        <f t="shared" si="23"/>
        <v>Bình thường</v>
      </c>
      <c r="K278" s="2" t="s">
        <v>344</v>
      </c>
      <c r="L278" s="2" t="s">
        <v>345</v>
      </c>
      <c r="M278" s="35" t="s">
        <v>830</v>
      </c>
      <c r="N278" s="37">
        <f t="shared" si="24"/>
        <v>0</v>
      </c>
      <c r="O278" s="37">
        <f t="shared" si="25"/>
        <v>92</v>
      </c>
      <c r="P278" s="91">
        <f t="shared" si="26"/>
        <v>0</v>
      </c>
    </row>
    <row r="279" spans="1:17" x14ac:dyDescent="0.25">
      <c r="A279" t="str">
        <f t="shared" si="22"/>
        <v>2145811</v>
      </c>
      <c r="B279" s="2" t="s">
        <v>342</v>
      </c>
      <c r="C279" s="2" t="s">
        <v>343</v>
      </c>
      <c r="D279" s="2" t="s">
        <v>824</v>
      </c>
      <c r="E279" s="2" t="s">
        <v>16</v>
      </c>
      <c r="F279" s="40">
        <v>45811</v>
      </c>
      <c r="G279" s="2" t="s">
        <v>13</v>
      </c>
      <c r="H279" s="87">
        <v>0.33333333333333331</v>
      </c>
      <c r="I279" s="87">
        <v>0.70833333333333337</v>
      </c>
      <c r="J279" s="88" t="str">
        <f t="shared" si="23"/>
        <v>Bình thường</v>
      </c>
      <c r="K279" s="2" t="s">
        <v>346</v>
      </c>
      <c r="L279" s="2" t="s">
        <v>347</v>
      </c>
      <c r="M279" s="35" t="s">
        <v>830</v>
      </c>
      <c r="N279" s="37">
        <f t="shared" si="24"/>
        <v>0</v>
      </c>
      <c r="O279" s="37">
        <f t="shared" si="25"/>
        <v>55</v>
      </c>
      <c r="P279" s="91">
        <f t="shared" si="26"/>
        <v>0</v>
      </c>
    </row>
    <row r="280" spans="1:17" x14ac:dyDescent="0.25">
      <c r="A280" t="str">
        <f t="shared" si="22"/>
        <v>2145812</v>
      </c>
      <c r="B280" s="2" t="s">
        <v>342</v>
      </c>
      <c r="C280" s="2" t="s">
        <v>343</v>
      </c>
      <c r="D280" s="2" t="s">
        <v>824</v>
      </c>
      <c r="E280" s="2" t="s">
        <v>19</v>
      </c>
      <c r="F280" s="40">
        <v>45812</v>
      </c>
      <c r="G280" s="2" t="s">
        <v>13</v>
      </c>
      <c r="H280" s="87">
        <v>0.33333333333333331</v>
      </c>
      <c r="I280" s="87">
        <v>0.70833333333333337</v>
      </c>
      <c r="J280" s="88" t="str">
        <f t="shared" si="23"/>
        <v>Bình thường</v>
      </c>
      <c r="K280" s="2" t="s">
        <v>348</v>
      </c>
      <c r="L280" s="2" t="s">
        <v>349</v>
      </c>
      <c r="M280" s="35" t="s">
        <v>830</v>
      </c>
      <c r="N280" s="37">
        <f t="shared" si="24"/>
        <v>0</v>
      </c>
      <c r="O280" s="37">
        <f t="shared" si="25"/>
        <v>136</v>
      </c>
      <c r="P280" s="91">
        <f t="shared" si="26"/>
        <v>0</v>
      </c>
    </row>
    <row r="281" spans="1:17" x14ac:dyDescent="0.25">
      <c r="A281" t="str">
        <f t="shared" si="22"/>
        <v>2145813</v>
      </c>
      <c r="B281" s="2" t="s">
        <v>342</v>
      </c>
      <c r="C281" s="2" t="s">
        <v>343</v>
      </c>
      <c r="D281" s="2" t="s">
        <v>824</v>
      </c>
      <c r="E281" s="2" t="s">
        <v>22</v>
      </c>
      <c r="F281" s="40">
        <v>45813</v>
      </c>
      <c r="G281" s="2" t="s">
        <v>13</v>
      </c>
      <c r="H281" s="87">
        <v>0.33333333333333331</v>
      </c>
      <c r="I281" s="87">
        <v>0.70833333333333337</v>
      </c>
      <c r="J281" s="88" t="str">
        <f t="shared" si="23"/>
        <v>Bình thường</v>
      </c>
      <c r="K281" s="2" t="s">
        <v>350</v>
      </c>
      <c r="L281" s="2" t="s">
        <v>351</v>
      </c>
      <c r="M281" s="35" t="s">
        <v>830</v>
      </c>
      <c r="N281" s="37">
        <f t="shared" si="24"/>
        <v>0</v>
      </c>
      <c r="O281" s="37">
        <f t="shared" si="25"/>
        <v>25</v>
      </c>
      <c r="P281" s="91">
        <f t="shared" si="26"/>
        <v>0</v>
      </c>
    </row>
    <row r="282" spans="1:17" x14ac:dyDescent="0.25">
      <c r="A282" t="str">
        <f t="shared" si="22"/>
        <v>2145814</v>
      </c>
      <c r="B282" s="2" t="s">
        <v>342</v>
      </c>
      <c r="C282" s="2" t="s">
        <v>343</v>
      </c>
      <c r="D282" s="2" t="s">
        <v>824</v>
      </c>
      <c r="E282" s="2" t="s">
        <v>25</v>
      </c>
      <c r="F282" s="40">
        <v>45814</v>
      </c>
      <c r="G282" s="2" t="s">
        <v>13</v>
      </c>
      <c r="H282" s="87">
        <v>0.33333333333333331</v>
      </c>
      <c r="I282" s="87">
        <v>0.70833333333333337</v>
      </c>
      <c r="J282" s="88" t="str">
        <f t="shared" si="23"/>
        <v>Bình thường</v>
      </c>
      <c r="K282" s="2" t="s">
        <v>352</v>
      </c>
      <c r="L282" s="2" t="s">
        <v>353</v>
      </c>
      <c r="M282" s="35" t="s">
        <v>830</v>
      </c>
      <c r="N282" s="37">
        <f t="shared" si="24"/>
        <v>0</v>
      </c>
      <c r="O282" s="37">
        <f t="shared" si="25"/>
        <v>102</v>
      </c>
      <c r="P282" s="91">
        <f t="shared" si="26"/>
        <v>0</v>
      </c>
    </row>
    <row r="283" spans="1:17" x14ac:dyDescent="0.25">
      <c r="A283" t="str">
        <f t="shared" si="22"/>
        <v>2145815</v>
      </c>
      <c r="B283" s="2" t="s">
        <v>342</v>
      </c>
      <c r="C283" s="2" t="s">
        <v>343</v>
      </c>
      <c r="D283" s="2" t="s">
        <v>824</v>
      </c>
      <c r="E283" s="2" t="s">
        <v>28</v>
      </c>
      <c r="F283" s="40">
        <v>45815</v>
      </c>
      <c r="G283" s="2" t="s">
        <v>13</v>
      </c>
      <c r="H283" s="87">
        <v>0.33333333333333331</v>
      </c>
      <c r="I283" s="87">
        <v>0.70833333333333337</v>
      </c>
      <c r="J283" s="88" t="str">
        <f t="shared" si="23"/>
        <v>Bình thường</v>
      </c>
      <c r="K283" s="2" t="s">
        <v>354</v>
      </c>
      <c r="L283" s="2" t="s">
        <v>355</v>
      </c>
      <c r="M283" s="35" t="s">
        <v>830</v>
      </c>
      <c r="N283" s="37">
        <f t="shared" si="24"/>
        <v>0</v>
      </c>
      <c r="O283" s="37">
        <f t="shared" si="25"/>
        <v>6</v>
      </c>
      <c r="P283" s="91">
        <f t="shared" si="26"/>
        <v>0</v>
      </c>
    </row>
    <row r="284" spans="1:17" x14ac:dyDescent="0.25">
      <c r="A284" t="str">
        <f t="shared" si="22"/>
        <v>2145817</v>
      </c>
      <c r="B284" s="2" t="s">
        <v>342</v>
      </c>
      <c r="C284" s="2" t="s">
        <v>343</v>
      </c>
      <c r="D284" s="2" t="s">
        <v>824</v>
      </c>
      <c r="E284" s="2" t="s">
        <v>31</v>
      </c>
      <c r="F284" s="40">
        <v>45817</v>
      </c>
      <c r="G284" s="2" t="s">
        <v>13</v>
      </c>
      <c r="H284" s="87">
        <v>0.33333333333333331</v>
      </c>
      <c r="I284" s="87">
        <v>0.70833333333333337</v>
      </c>
      <c r="J284" s="88" t="str">
        <f t="shared" si="23"/>
        <v>Bình thường</v>
      </c>
      <c r="K284" s="2" t="s">
        <v>356</v>
      </c>
      <c r="L284" s="2" t="s">
        <v>357</v>
      </c>
      <c r="M284" s="35" t="s">
        <v>830</v>
      </c>
      <c r="N284" s="37">
        <f t="shared" si="24"/>
        <v>0</v>
      </c>
      <c r="O284" s="37">
        <f t="shared" si="25"/>
        <v>85</v>
      </c>
      <c r="P284" s="91">
        <f t="shared" si="26"/>
        <v>0</v>
      </c>
    </row>
    <row r="285" spans="1:17" x14ac:dyDescent="0.25">
      <c r="A285" t="str">
        <f t="shared" si="22"/>
        <v>2145818</v>
      </c>
      <c r="B285" s="2" t="s">
        <v>342</v>
      </c>
      <c r="C285" s="2" t="s">
        <v>343</v>
      </c>
      <c r="D285" s="2" t="s">
        <v>824</v>
      </c>
      <c r="E285" s="2" t="s">
        <v>34</v>
      </c>
      <c r="F285" s="40">
        <v>45818</v>
      </c>
      <c r="G285" s="2" t="s">
        <v>13</v>
      </c>
      <c r="H285" s="87">
        <v>0.33333333333333331</v>
      </c>
      <c r="I285" s="87">
        <v>0.70833333333333337</v>
      </c>
      <c r="J285" s="88" t="str">
        <f t="shared" si="23"/>
        <v>Bình thường</v>
      </c>
      <c r="K285" s="2" t="s">
        <v>358</v>
      </c>
      <c r="L285" s="2" t="s">
        <v>359</v>
      </c>
      <c r="M285" s="35" t="s">
        <v>830</v>
      </c>
      <c r="N285" s="37">
        <f t="shared" si="24"/>
        <v>0</v>
      </c>
      <c r="O285" s="37">
        <f t="shared" si="25"/>
        <v>128</v>
      </c>
      <c r="P285" s="91">
        <f t="shared" si="26"/>
        <v>0</v>
      </c>
    </row>
    <row r="286" spans="1:17" x14ac:dyDescent="0.25">
      <c r="A286" t="str">
        <f t="shared" si="22"/>
        <v>2145819</v>
      </c>
      <c r="B286" s="2" t="s">
        <v>342</v>
      </c>
      <c r="C286" s="2" t="s">
        <v>343</v>
      </c>
      <c r="D286" s="2" t="s">
        <v>824</v>
      </c>
      <c r="E286" s="2" t="s">
        <v>37</v>
      </c>
      <c r="F286" s="40">
        <v>45819</v>
      </c>
      <c r="G286" s="2" t="s">
        <v>13</v>
      </c>
      <c r="H286" s="87">
        <v>0.33333333333333331</v>
      </c>
      <c r="I286" s="87">
        <v>0.70833333333333337</v>
      </c>
      <c r="J286" s="88" t="str">
        <f t="shared" si="23"/>
        <v>Bình thường</v>
      </c>
      <c r="K286" s="2" t="s">
        <v>360</v>
      </c>
      <c r="L286" s="2" t="s">
        <v>361</v>
      </c>
      <c r="M286" s="35" t="s">
        <v>830</v>
      </c>
      <c r="N286" s="37">
        <f t="shared" si="24"/>
        <v>0</v>
      </c>
      <c r="O286" s="37">
        <f t="shared" si="25"/>
        <v>92</v>
      </c>
      <c r="P286" s="91">
        <f t="shared" si="26"/>
        <v>0</v>
      </c>
    </row>
    <row r="287" spans="1:17" x14ac:dyDescent="0.25">
      <c r="A287" t="str">
        <f t="shared" si="22"/>
        <v>2145820</v>
      </c>
      <c r="B287" s="2" t="s">
        <v>342</v>
      </c>
      <c r="C287" s="2" t="s">
        <v>343</v>
      </c>
      <c r="D287" s="2" t="s">
        <v>824</v>
      </c>
      <c r="E287" s="2" t="s">
        <v>40</v>
      </c>
      <c r="F287" s="40">
        <v>45820</v>
      </c>
      <c r="G287" s="2" t="s">
        <v>13</v>
      </c>
      <c r="H287" s="87">
        <v>0.33333333333333331</v>
      </c>
      <c r="I287" s="87">
        <v>0.70833333333333337</v>
      </c>
      <c r="J287" s="88" t="str">
        <f t="shared" si="23"/>
        <v>Bình thường</v>
      </c>
      <c r="K287" s="2" t="s">
        <v>362</v>
      </c>
      <c r="L287" s="2" t="s">
        <v>363</v>
      </c>
      <c r="M287" s="35" t="s">
        <v>830</v>
      </c>
      <c r="N287" s="37">
        <f t="shared" si="24"/>
        <v>0</v>
      </c>
      <c r="O287" s="37">
        <f t="shared" si="25"/>
        <v>116</v>
      </c>
      <c r="P287" s="91">
        <f t="shared" si="26"/>
        <v>0</v>
      </c>
    </row>
    <row r="288" spans="1:17" x14ac:dyDescent="0.25">
      <c r="A288" t="str">
        <f t="shared" si="22"/>
        <v>2145821</v>
      </c>
      <c r="B288" s="2" t="s">
        <v>342</v>
      </c>
      <c r="C288" s="2" t="s">
        <v>343</v>
      </c>
      <c r="D288" s="2" t="s">
        <v>824</v>
      </c>
      <c r="E288" s="2" t="s">
        <v>42</v>
      </c>
      <c r="F288" s="40">
        <v>45821</v>
      </c>
      <c r="G288" s="2" t="s">
        <v>13</v>
      </c>
      <c r="H288" s="87">
        <v>0.33333333333333331</v>
      </c>
      <c r="I288" s="87">
        <v>0.70833333333333337</v>
      </c>
      <c r="J288" s="88" t="str">
        <f t="shared" si="23"/>
        <v>Bình thường</v>
      </c>
      <c r="K288" s="2" t="s">
        <v>364</v>
      </c>
      <c r="L288" s="2" t="s">
        <v>365</v>
      </c>
      <c r="M288" s="35" t="s">
        <v>830</v>
      </c>
      <c r="N288" s="37">
        <f t="shared" si="24"/>
        <v>0</v>
      </c>
      <c r="O288" s="37">
        <f t="shared" si="25"/>
        <v>65</v>
      </c>
      <c r="P288" s="91">
        <f t="shared" si="26"/>
        <v>0</v>
      </c>
    </row>
    <row r="289" spans="1:16" x14ac:dyDescent="0.25">
      <c r="A289" t="str">
        <f t="shared" si="22"/>
        <v>2145822</v>
      </c>
      <c r="B289" s="2" t="s">
        <v>342</v>
      </c>
      <c r="C289" s="2" t="s">
        <v>343</v>
      </c>
      <c r="D289" s="2" t="s">
        <v>824</v>
      </c>
      <c r="E289" s="2" t="s">
        <v>43</v>
      </c>
      <c r="F289" s="40">
        <v>45822</v>
      </c>
      <c r="G289" s="2" t="s">
        <v>13</v>
      </c>
      <c r="H289" s="87">
        <v>0.33333333333333331</v>
      </c>
      <c r="I289" s="87">
        <v>0.70833333333333337</v>
      </c>
      <c r="J289" s="88" t="str">
        <f t="shared" si="23"/>
        <v>Bình thường</v>
      </c>
      <c r="K289" s="2" t="s">
        <v>366</v>
      </c>
      <c r="L289" s="2" t="s">
        <v>367</v>
      </c>
      <c r="M289" s="35" t="s">
        <v>830</v>
      </c>
      <c r="N289" s="37">
        <f t="shared" si="24"/>
        <v>0</v>
      </c>
      <c r="O289" s="37">
        <f t="shared" si="25"/>
        <v>19</v>
      </c>
      <c r="P289" s="91">
        <f t="shared" si="26"/>
        <v>0</v>
      </c>
    </row>
    <row r="290" spans="1:16" x14ac:dyDescent="0.25">
      <c r="A290" t="str">
        <f t="shared" si="22"/>
        <v>2145824</v>
      </c>
      <c r="B290" s="2" t="s">
        <v>342</v>
      </c>
      <c r="C290" s="2" t="s">
        <v>343</v>
      </c>
      <c r="D290" s="2" t="s">
        <v>824</v>
      </c>
      <c r="E290" s="2" t="s">
        <v>44</v>
      </c>
      <c r="F290" s="40">
        <v>45824</v>
      </c>
      <c r="G290" s="2" t="s">
        <v>13</v>
      </c>
      <c r="H290" s="87">
        <v>0.33333333333333331</v>
      </c>
      <c r="I290" s="87">
        <v>0.70833333333333337</v>
      </c>
      <c r="J290" s="88" t="str">
        <f t="shared" si="23"/>
        <v>Bình thường</v>
      </c>
      <c r="K290" s="2" t="s">
        <v>368</v>
      </c>
      <c r="L290" s="2" t="s">
        <v>369</v>
      </c>
      <c r="M290" s="35" t="s">
        <v>830</v>
      </c>
      <c r="N290" s="37">
        <f t="shared" si="24"/>
        <v>0</v>
      </c>
      <c r="O290" s="37">
        <f t="shared" si="25"/>
        <v>97</v>
      </c>
      <c r="P290" s="91">
        <f t="shared" si="26"/>
        <v>0</v>
      </c>
    </row>
    <row r="291" spans="1:16" x14ac:dyDescent="0.25">
      <c r="A291" t="str">
        <f t="shared" ref="A291:A329" si="27">B291&amp;F291</f>
        <v>2145825</v>
      </c>
      <c r="B291" s="2" t="s">
        <v>342</v>
      </c>
      <c r="C291" s="2" t="s">
        <v>343</v>
      </c>
      <c r="D291" s="2" t="s">
        <v>824</v>
      </c>
      <c r="E291" s="2" t="s">
        <v>47</v>
      </c>
      <c r="F291" s="40">
        <v>45825</v>
      </c>
      <c r="G291" s="2" t="s">
        <v>13</v>
      </c>
      <c r="H291" s="87">
        <v>0.33333333333333331</v>
      </c>
      <c r="I291" s="87">
        <v>0.70833333333333337</v>
      </c>
      <c r="J291" s="88" t="str">
        <f t="shared" si="23"/>
        <v>Bình thường</v>
      </c>
      <c r="K291" s="2" t="s">
        <v>370</v>
      </c>
      <c r="L291" s="2" t="s">
        <v>371</v>
      </c>
      <c r="M291" s="35" t="s">
        <v>830</v>
      </c>
      <c r="N291" s="37">
        <f t="shared" si="24"/>
        <v>0</v>
      </c>
      <c r="O291" s="37">
        <f t="shared" si="25"/>
        <v>90</v>
      </c>
      <c r="P291" s="91">
        <f t="shared" si="26"/>
        <v>0</v>
      </c>
    </row>
    <row r="292" spans="1:16" x14ac:dyDescent="0.25">
      <c r="A292" t="str">
        <f t="shared" si="27"/>
        <v>2145826</v>
      </c>
      <c r="B292" s="2" t="s">
        <v>342</v>
      </c>
      <c r="C292" s="2" t="s">
        <v>343</v>
      </c>
      <c r="D292" s="2" t="s">
        <v>824</v>
      </c>
      <c r="E292" s="2" t="s">
        <v>50</v>
      </c>
      <c r="F292" s="40">
        <v>45826</v>
      </c>
      <c r="G292" s="2" t="s">
        <v>13</v>
      </c>
      <c r="H292" s="87">
        <v>0.33333333333333331</v>
      </c>
      <c r="I292" s="87">
        <v>0.70833333333333337</v>
      </c>
      <c r="J292" s="88" t="str">
        <f t="shared" si="23"/>
        <v>Bình thường</v>
      </c>
      <c r="K292" s="2" t="s">
        <v>372</v>
      </c>
      <c r="L292" s="2" t="s">
        <v>373</v>
      </c>
      <c r="M292" s="35" t="s">
        <v>830</v>
      </c>
      <c r="N292" s="37">
        <f t="shared" si="24"/>
        <v>0</v>
      </c>
      <c r="O292" s="37">
        <f t="shared" si="25"/>
        <v>61</v>
      </c>
      <c r="P292" s="91">
        <f t="shared" si="26"/>
        <v>0</v>
      </c>
    </row>
    <row r="293" spans="1:16" x14ac:dyDescent="0.25">
      <c r="A293" t="str">
        <f t="shared" si="27"/>
        <v>2145827</v>
      </c>
      <c r="B293" s="2" t="s">
        <v>342</v>
      </c>
      <c r="C293" s="2" t="s">
        <v>343</v>
      </c>
      <c r="D293" s="2" t="s">
        <v>824</v>
      </c>
      <c r="E293" s="2" t="s">
        <v>53</v>
      </c>
      <c r="F293" s="40">
        <v>45827</v>
      </c>
      <c r="G293" s="2" t="s">
        <v>13</v>
      </c>
      <c r="H293" s="87">
        <v>0.33333333333333331</v>
      </c>
      <c r="I293" s="87">
        <v>0.70833333333333337</v>
      </c>
      <c r="J293" s="88" t="str">
        <f t="shared" si="23"/>
        <v>Bình thường</v>
      </c>
      <c r="K293" s="2" t="s">
        <v>141</v>
      </c>
      <c r="L293" s="2" t="s">
        <v>374</v>
      </c>
      <c r="M293" s="35" t="s">
        <v>830</v>
      </c>
      <c r="N293" s="37">
        <f t="shared" si="24"/>
        <v>0</v>
      </c>
      <c r="O293" s="37">
        <f t="shared" si="25"/>
        <v>76</v>
      </c>
      <c r="P293" s="91">
        <f t="shared" si="26"/>
        <v>0</v>
      </c>
    </row>
    <row r="294" spans="1:16" x14ac:dyDescent="0.25">
      <c r="A294" t="str">
        <f t="shared" si="27"/>
        <v>2145828</v>
      </c>
      <c r="B294" s="2" t="s">
        <v>342</v>
      </c>
      <c r="C294" s="2" t="s">
        <v>343</v>
      </c>
      <c r="D294" s="2" t="s">
        <v>824</v>
      </c>
      <c r="E294" s="2" t="s">
        <v>56</v>
      </c>
      <c r="F294" s="40">
        <v>45828</v>
      </c>
      <c r="G294" s="2" t="s">
        <v>13</v>
      </c>
      <c r="H294" s="87">
        <v>0.33333333333333331</v>
      </c>
      <c r="I294" s="87">
        <v>0.70833333333333337</v>
      </c>
      <c r="J294" s="88" t="str">
        <f t="shared" si="23"/>
        <v>Bình thường</v>
      </c>
      <c r="K294" s="2" t="s">
        <v>375</v>
      </c>
      <c r="L294" s="2" t="s">
        <v>376</v>
      </c>
      <c r="M294" s="35" t="s">
        <v>830</v>
      </c>
      <c r="N294" s="37">
        <f t="shared" si="24"/>
        <v>0</v>
      </c>
      <c r="O294" s="37">
        <f t="shared" si="25"/>
        <v>60</v>
      </c>
      <c r="P294" s="91">
        <f t="shared" si="26"/>
        <v>0</v>
      </c>
    </row>
    <row r="295" spans="1:16" x14ac:dyDescent="0.25">
      <c r="A295" t="str">
        <f t="shared" si="27"/>
        <v>2145829</v>
      </c>
      <c r="B295" s="2" t="s">
        <v>342</v>
      </c>
      <c r="C295" s="2" t="s">
        <v>343</v>
      </c>
      <c r="D295" s="2" t="s">
        <v>824</v>
      </c>
      <c r="E295" s="2" t="s">
        <v>58</v>
      </c>
      <c r="F295" s="40">
        <v>45829</v>
      </c>
      <c r="G295" s="2" t="s">
        <v>13</v>
      </c>
      <c r="H295" s="87">
        <v>0.33333333333333331</v>
      </c>
      <c r="I295" s="87">
        <v>0.70833333333333337</v>
      </c>
      <c r="J295" s="88" t="str">
        <f t="shared" si="23"/>
        <v>Bình thường</v>
      </c>
      <c r="K295" s="2" t="s">
        <v>377</v>
      </c>
      <c r="L295" s="2" t="s">
        <v>378</v>
      </c>
      <c r="M295" s="35" t="s">
        <v>830</v>
      </c>
      <c r="N295" s="37">
        <f t="shared" si="24"/>
        <v>0</v>
      </c>
      <c r="O295" s="37">
        <f t="shared" si="25"/>
        <v>80</v>
      </c>
      <c r="P295" s="91">
        <f t="shared" si="26"/>
        <v>0</v>
      </c>
    </row>
    <row r="296" spans="1:16" x14ac:dyDescent="0.25">
      <c r="A296" t="str">
        <f t="shared" si="27"/>
        <v>2145831</v>
      </c>
      <c r="B296" s="2" t="s">
        <v>342</v>
      </c>
      <c r="C296" s="2" t="s">
        <v>343</v>
      </c>
      <c r="D296" s="2" t="s">
        <v>824</v>
      </c>
      <c r="E296" s="2" t="s">
        <v>61</v>
      </c>
      <c r="F296" s="40">
        <v>45831</v>
      </c>
      <c r="G296" s="2" t="s">
        <v>13</v>
      </c>
      <c r="H296" s="87">
        <v>0.33333333333333331</v>
      </c>
      <c r="I296" s="87">
        <v>0.70833333333333337</v>
      </c>
      <c r="J296" s="88" t="str">
        <f t="shared" si="23"/>
        <v>Bình thường</v>
      </c>
      <c r="K296" s="2" t="s">
        <v>379</v>
      </c>
      <c r="L296" s="2" t="s">
        <v>380</v>
      </c>
      <c r="M296" s="35" t="s">
        <v>830</v>
      </c>
      <c r="N296" s="37">
        <f t="shared" si="24"/>
        <v>0</v>
      </c>
      <c r="O296" s="37">
        <f t="shared" si="25"/>
        <v>85</v>
      </c>
      <c r="P296" s="91">
        <f t="shared" si="26"/>
        <v>0</v>
      </c>
    </row>
    <row r="297" spans="1:16" x14ac:dyDescent="0.25">
      <c r="A297" t="str">
        <f t="shared" si="27"/>
        <v>2145832</v>
      </c>
      <c r="B297" s="2" t="s">
        <v>342</v>
      </c>
      <c r="C297" s="2" t="s">
        <v>343</v>
      </c>
      <c r="D297" s="2" t="s">
        <v>824</v>
      </c>
      <c r="E297" s="2" t="s">
        <v>64</v>
      </c>
      <c r="F297" s="40">
        <v>45832</v>
      </c>
      <c r="G297" s="2" t="s">
        <v>13</v>
      </c>
      <c r="H297" s="87">
        <v>0.33333333333333331</v>
      </c>
      <c r="I297" s="87">
        <v>0.70833333333333337</v>
      </c>
      <c r="J297" s="88" t="str">
        <f t="shared" si="23"/>
        <v>Bình thường</v>
      </c>
      <c r="K297" s="2" t="s">
        <v>381</v>
      </c>
      <c r="L297" s="2" t="s">
        <v>382</v>
      </c>
      <c r="M297" s="35" t="s">
        <v>830</v>
      </c>
      <c r="N297" s="37">
        <f t="shared" si="24"/>
        <v>0</v>
      </c>
      <c r="O297" s="37">
        <f t="shared" si="25"/>
        <v>64</v>
      </c>
      <c r="P297" s="91">
        <f t="shared" si="26"/>
        <v>0</v>
      </c>
    </row>
    <row r="298" spans="1:16" x14ac:dyDescent="0.25">
      <c r="A298" t="str">
        <f t="shared" si="27"/>
        <v>2145833</v>
      </c>
      <c r="B298" s="2" t="s">
        <v>342</v>
      </c>
      <c r="C298" s="2" t="s">
        <v>343</v>
      </c>
      <c r="D298" s="2" t="s">
        <v>824</v>
      </c>
      <c r="E298" s="2" t="s">
        <v>67</v>
      </c>
      <c r="F298" s="40">
        <v>45833</v>
      </c>
      <c r="G298" s="2" t="s">
        <v>13</v>
      </c>
      <c r="H298" s="87">
        <v>0.33333333333333331</v>
      </c>
      <c r="I298" s="87">
        <v>0.70833333333333337</v>
      </c>
      <c r="J298" s="88" t="str">
        <f t="shared" si="23"/>
        <v>Bình thường</v>
      </c>
      <c r="K298" s="2" t="s">
        <v>383</v>
      </c>
      <c r="L298" s="2" t="s">
        <v>384</v>
      </c>
      <c r="M298" s="35" t="s">
        <v>830</v>
      </c>
      <c r="N298" s="37">
        <f t="shared" si="24"/>
        <v>0</v>
      </c>
      <c r="O298" s="37">
        <f t="shared" si="25"/>
        <v>54</v>
      </c>
      <c r="P298" s="91">
        <f t="shared" si="26"/>
        <v>0</v>
      </c>
    </row>
    <row r="299" spans="1:16" x14ac:dyDescent="0.25">
      <c r="A299" t="str">
        <f t="shared" si="27"/>
        <v>2145834</v>
      </c>
      <c r="B299" s="2" t="s">
        <v>342</v>
      </c>
      <c r="C299" s="2" t="s">
        <v>343</v>
      </c>
      <c r="D299" s="2" t="s">
        <v>824</v>
      </c>
      <c r="E299" s="2" t="s">
        <v>70</v>
      </c>
      <c r="F299" s="40">
        <v>45834</v>
      </c>
      <c r="G299" s="2" t="s">
        <v>13</v>
      </c>
      <c r="H299" s="87">
        <v>0.33333333333333331</v>
      </c>
      <c r="I299" s="87">
        <v>0.70833333333333337</v>
      </c>
      <c r="J299" s="88" t="str">
        <f t="shared" si="23"/>
        <v>Bình thường</v>
      </c>
      <c r="K299" s="2" t="s">
        <v>385</v>
      </c>
      <c r="L299" s="2" t="s">
        <v>386</v>
      </c>
      <c r="M299" s="35" t="s">
        <v>830</v>
      </c>
      <c r="N299" s="37">
        <f t="shared" si="24"/>
        <v>0</v>
      </c>
      <c r="O299" s="37">
        <f t="shared" si="25"/>
        <v>62</v>
      </c>
      <c r="P299" s="91">
        <f t="shared" si="26"/>
        <v>0</v>
      </c>
    </row>
    <row r="300" spans="1:16" x14ac:dyDescent="0.25">
      <c r="A300" t="str">
        <f t="shared" si="27"/>
        <v>2145835</v>
      </c>
      <c r="B300" s="2" t="s">
        <v>342</v>
      </c>
      <c r="C300" s="2" t="s">
        <v>343</v>
      </c>
      <c r="D300" s="2" t="s">
        <v>824</v>
      </c>
      <c r="E300" s="2" t="s">
        <v>73</v>
      </c>
      <c r="F300" s="40">
        <v>45835</v>
      </c>
      <c r="G300" s="2" t="s">
        <v>13</v>
      </c>
      <c r="H300" s="87">
        <v>0.33333333333333331</v>
      </c>
      <c r="I300" s="87">
        <v>0.70833333333333337</v>
      </c>
      <c r="J300" s="88" t="str">
        <f t="shared" si="23"/>
        <v>Bình thường</v>
      </c>
      <c r="K300" s="2" t="s">
        <v>387</v>
      </c>
      <c r="L300" s="2" t="s">
        <v>388</v>
      </c>
      <c r="M300" s="35" t="s">
        <v>830</v>
      </c>
      <c r="N300" s="37">
        <f t="shared" si="24"/>
        <v>0</v>
      </c>
      <c r="O300" s="37">
        <f t="shared" si="25"/>
        <v>63</v>
      </c>
      <c r="P300" s="91">
        <f t="shared" si="26"/>
        <v>0</v>
      </c>
    </row>
    <row r="301" spans="1:16" x14ac:dyDescent="0.25">
      <c r="A301" t="str">
        <f t="shared" si="27"/>
        <v>2145836</v>
      </c>
      <c r="B301" s="2" t="s">
        <v>342</v>
      </c>
      <c r="C301" s="2" t="s">
        <v>343</v>
      </c>
      <c r="D301" s="2" t="s">
        <v>824</v>
      </c>
      <c r="E301" s="2" t="s">
        <v>76</v>
      </c>
      <c r="F301" s="40">
        <v>45836</v>
      </c>
      <c r="G301" s="2" t="s">
        <v>13</v>
      </c>
      <c r="H301" s="87">
        <v>0.33333333333333331</v>
      </c>
      <c r="I301" s="87">
        <v>0.70833333333333337</v>
      </c>
      <c r="J301" s="88" t="str">
        <f t="shared" si="23"/>
        <v>Bình thường</v>
      </c>
      <c r="K301" s="2" t="s">
        <v>389</v>
      </c>
      <c r="L301" s="2" t="s">
        <v>390</v>
      </c>
      <c r="M301" s="35" t="s">
        <v>830</v>
      </c>
      <c r="N301" s="37">
        <f t="shared" si="24"/>
        <v>0</v>
      </c>
      <c r="O301" s="37">
        <f t="shared" si="25"/>
        <v>65</v>
      </c>
      <c r="P301" s="91">
        <f t="shared" si="26"/>
        <v>0</v>
      </c>
    </row>
    <row r="302" spans="1:16" x14ac:dyDescent="0.25">
      <c r="A302" t="str">
        <f t="shared" si="27"/>
        <v>2145838</v>
      </c>
      <c r="B302" s="2" t="s">
        <v>342</v>
      </c>
      <c r="C302" s="2" t="s">
        <v>343</v>
      </c>
      <c r="D302" s="2" t="s">
        <v>824</v>
      </c>
      <c r="E302" s="2" t="s">
        <v>79</v>
      </c>
      <c r="F302" s="40">
        <v>45838</v>
      </c>
      <c r="G302" s="2" t="s">
        <v>13</v>
      </c>
      <c r="H302" s="87">
        <v>0.33333333333333331</v>
      </c>
      <c r="I302" s="87">
        <v>0.70833333333333337</v>
      </c>
      <c r="J302" s="88" t="str">
        <f t="shared" si="23"/>
        <v>Bình thường</v>
      </c>
      <c r="K302" s="2" t="s">
        <v>391</v>
      </c>
      <c r="L302" s="2" t="s">
        <v>392</v>
      </c>
      <c r="M302" s="35" t="s">
        <v>830</v>
      </c>
      <c r="N302" s="37">
        <f t="shared" si="24"/>
        <v>0</v>
      </c>
      <c r="O302" s="37">
        <f t="shared" si="25"/>
        <v>89</v>
      </c>
      <c r="P302" s="91">
        <f t="shared" si="26"/>
        <v>0</v>
      </c>
    </row>
    <row r="303" spans="1:16" x14ac:dyDescent="0.25">
      <c r="A303" t="str">
        <f t="shared" si="27"/>
        <v>2345810</v>
      </c>
      <c r="B303" s="2" t="s">
        <v>393</v>
      </c>
      <c r="C303" s="2" t="s">
        <v>394</v>
      </c>
      <c r="D303" s="2" t="s">
        <v>867</v>
      </c>
      <c r="E303" s="2" t="s">
        <v>12</v>
      </c>
      <c r="F303" s="40">
        <v>45810</v>
      </c>
      <c r="G303" s="2" t="s">
        <v>13</v>
      </c>
      <c r="H303" s="87">
        <v>0.3125</v>
      </c>
      <c r="I303" s="87">
        <v>0.6875</v>
      </c>
      <c r="J303" s="88" t="str">
        <f t="shared" si="23"/>
        <v>Bình thường</v>
      </c>
      <c r="K303" s="2" t="s">
        <v>395</v>
      </c>
      <c r="L303" s="2" t="s">
        <v>396</v>
      </c>
      <c r="M303" s="35" t="s">
        <v>830</v>
      </c>
      <c r="N303" s="37">
        <f t="shared" si="24"/>
        <v>0</v>
      </c>
      <c r="O303" s="37">
        <f t="shared" si="25"/>
        <v>156</v>
      </c>
      <c r="P303" s="91">
        <f t="shared" si="26"/>
        <v>0</v>
      </c>
    </row>
    <row r="304" spans="1:16" x14ac:dyDescent="0.25">
      <c r="A304" t="str">
        <f t="shared" si="27"/>
        <v>2345811</v>
      </c>
      <c r="B304" s="2" t="s">
        <v>393</v>
      </c>
      <c r="C304" s="2" t="s">
        <v>394</v>
      </c>
      <c r="D304" s="2" t="s">
        <v>867</v>
      </c>
      <c r="E304" s="2" t="s">
        <v>16</v>
      </c>
      <c r="F304" s="40">
        <v>45811</v>
      </c>
      <c r="G304" s="2" t="s">
        <v>13</v>
      </c>
      <c r="H304" s="87">
        <v>0.3125</v>
      </c>
      <c r="I304" s="87">
        <v>0.6875</v>
      </c>
      <c r="J304" s="88" t="str">
        <f t="shared" si="23"/>
        <v>Bình thường</v>
      </c>
      <c r="K304" s="2" t="s">
        <v>397</v>
      </c>
      <c r="L304" s="2" t="s">
        <v>398</v>
      </c>
      <c r="M304" s="35" t="s">
        <v>830</v>
      </c>
      <c r="N304" s="37">
        <f t="shared" si="24"/>
        <v>2</v>
      </c>
      <c r="O304" s="37">
        <f t="shared" si="25"/>
        <v>195</v>
      </c>
      <c r="P304" s="91">
        <f t="shared" si="26"/>
        <v>0</v>
      </c>
    </row>
    <row r="305" spans="1:16" x14ac:dyDescent="0.25">
      <c r="A305" t="str">
        <f t="shared" si="27"/>
        <v>2345812</v>
      </c>
      <c r="B305" s="2" t="s">
        <v>393</v>
      </c>
      <c r="C305" s="2" t="s">
        <v>394</v>
      </c>
      <c r="D305" s="2" t="s">
        <v>867</v>
      </c>
      <c r="E305" s="2" t="s">
        <v>19</v>
      </c>
      <c r="F305" s="40">
        <v>45812</v>
      </c>
      <c r="G305" s="2" t="s">
        <v>13</v>
      </c>
      <c r="H305" s="87">
        <v>0.3125</v>
      </c>
      <c r="I305" s="87">
        <v>0.6875</v>
      </c>
      <c r="J305" s="88" t="str">
        <f t="shared" si="23"/>
        <v>Bình thường</v>
      </c>
      <c r="K305" s="2" t="s">
        <v>399</v>
      </c>
      <c r="L305" s="2" t="s">
        <v>400</v>
      </c>
      <c r="M305" s="35" t="s">
        <v>830</v>
      </c>
      <c r="N305" s="37">
        <f t="shared" si="24"/>
        <v>2</v>
      </c>
      <c r="O305" s="37">
        <f t="shared" si="25"/>
        <v>193</v>
      </c>
      <c r="P305" s="91">
        <f t="shared" si="26"/>
        <v>0</v>
      </c>
    </row>
    <row r="306" spans="1:16" x14ac:dyDescent="0.25">
      <c r="A306" t="str">
        <f t="shared" si="27"/>
        <v>2345813</v>
      </c>
      <c r="B306" s="2" t="s">
        <v>393</v>
      </c>
      <c r="C306" s="2" t="s">
        <v>394</v>
      </c>
      <c r="D306" s="2" t="s">
        <v>867</v>
      </c>
      <c r="E306" s="2" t="s">
        <v>22</v>
      </c>
      <c r="F306" s="40">
        <v>45813</v>
      </c>
      <c r="G306" s="2" t="s">
        <v>13</v>
      </c>
      <c r="H306" s="87">
        <v>0.3125</v>
      </c>
      <c r="I306" s="87">
        <v>0.6875</v>
      </c>
      <c r="J306" s="88" t="str">
        <f t="shared" si="23"/>
        <v>Bình thường</v>
      </c>
      <c r="K306" s="2" t="s">
        <v>401</v>
      </c>
      <c r="L306" s="2" t="s">
        <v>402</v>
      </c>
      <c r="M306" s="35" t="s">
        <v>830</v>
      </c>
      <c r="N306" s="37">
        <f t="shared" si="24"/>
        <v>1</v>
      </c>
      <c r="O306" s="37">
        <f t="shared" si="25"/>
        <v>80</v>
      </c>
      <c r="P306" s="91">
        <f t="shared" si="26"/>
        <v>0</v>
      </c>
    </row>
    <row r="307" spans="1:16" x14ac:dyDescent="0.25">
      <c r="A307" t="str">
        <f t="shared" si="27"/>
        <v>2345814</v>
      </c>
      <c r="B307" s="2" t="s">
        <v>393</v>
      </c>
      <c r="C307" s="2" t="s">
        <v>394</v>
      </c>
      <c r="D307" s="2" t="s">
        <v>867</v>
      </c>
      <c r="E307" s="2" t="s">
        <v>25</v>
      </c>
      <c r="F307" s="40">
        <v>45814</v>
      </c>
      <c r="G307" s="2" t="s">
        <v>13</v>
      </c>
      <c r="H307" s="87">
        <v>0.3125</v>
      </c>
      <c r="I307" s="87">
        <v>0.6875</v>
      </c>
      <c r="J307" s="88" t="str">
        <f t="shared" si="23"/>
        <v>Bình thường</v>
      </c>
      <c r="K307" s="2" t="s">
        <v>399</v>
      </c>
      <c r="L307" s="2" t="s">
        <v>403</v>
      </c>
      <c r="M307" s="35" t="s">
        <v>830</v>
      </c>
      <c r="N307" s="37">
        <f t="shared" si="24"/>
        <v>2</v>
      </c>
      <c r="O307" s="37">
        <f t="shared" si="25"/>
        <v>140</v>
      </c>
      <c r="P307" s="91">
        <f t="shared" si="26"/>
        <v>0</v>
      </c>
    </row>
    <row r="308" spans="1:16" x14ac:dyDescent="0.25">
      <c r="A308" t="str">
        <f t="shared" si="27"/>
        <v>2345815</v>
      </c>
      <c r="B308" s="2" t="s">
        <v>393</v>
      </c>
      <c r="C308" s="2" t="s">
        <v>394</v>
      </c>
      <c r="D308" s="2" t="s">
        <v>867</v>
      </c>
      <c r="E308" s="2" t="s">
        <v>28</v>
      </c>
      <c r="F308" s="40">
        <v>45815</v>
      </c>
      <c r="G308" s="2" t="s">
        <v>13</v>
      </c>
      <c r="H308" s="87">
        <v>0.3125</v>
      </c>
      <c r="I308" s="87">
        <v>0.6875</v>
      </c>
      <c r="J308" s="88" t="str">
        <f t="shared" si="23"/>
        <v>Bình thường</v>
      </c>
      <c r="K308" s="2" t="s">
        <v>404</v>
      </c>
      <c r="L308" s="2" t="s">
        <v>405</v>
      </c>
      <c r="M308" s="35" t="s">
        <v>830</v>
      </c>
      <c r="N308" s="37">
        <f t="shared" si="24"/>
        <v>1</v>
      </c>
      <c r="O308" s="37">
        <f t="shared" si="25"/>
        <v>92</v>
      </c>
      <c r="P308" s="91">
        <f t="shared" si="26"/>
        <v>0</v>
      </c>
    </row>
    <row r="309" spans="1:16" x14ac:dyDescent="0.25">
      <c r="A309" t="str">
        <f t="shared" si="27"/>
        <v>2345817</v>
      </c>
      <c r="B309" s="2" t="s">
        <v>393</v>
      </c>
      <c r="C309" s="2" t="s">
        <v>394</v>
      </c>
      <c r="D309" s="2" t="s">
        <v>867</v>
      </c>
      <c r="E309" s="2" t="s">
        <v>31</v>
      </c>
      <c r="F309" s="40">
        <v>45817</v>
      </c>
      <c r="G309" s="2" t="s">
        <v>13</v>
      </c>
      <c r="H309" s="87">
        <v>0.3125</v>
      </c>
      <c r="I309" s="87">
        <v>0.6875</v>
      </c>
      <c r="J309" s="88" t="str">
        <f t="shared" si="23"/>
        <v>Bình thường</v>
      </c>
      <c r="K309" s="2" t="s">
        <v>406</v>
      </c>
      <c r="L309" s="2" t="s">
        <v>407</v>
      </c>
      <c r="M309" s="35" t="s">
        <v>830</v>
      </c>
      <c r="N309" s="37">
        <f t="shared" si="24"/>
        <v>2</v>
      </c>
      <c r="O309" s="37">
        <f t="shared" si="25"/>
        <v>176</v>
      </c>
      <c r="P309" s="91">
        <f t="shared" si="26"/>
        <v>0</v>
      </c>
    </row>
    <row r="310" spans="1:16" x14ac:dyDescent="0.25">
      <c r="A310" t="str">
        <f t="shared" si="27"/>
        <v>2345818</v>
      </c>
      <c r="B310" s="2" t="s">
        <v>393</v>
      </c>
      <c r="C310" s="2" t="s">
        <v>394</v>
      </c>
      <c r="D310" s="2" t="s">
        <v>867</v>
      </c>
      <c r="E310" s="2" t="s">
        <v>34</v>
      </c>
      <c r="F310" s="40">
        <v>45818</v>
      </c>
      <c r="G310" s="2" t="s">
        <v>13</v>
      </c>
      <c r="H310" s="87">
        <v>0.3125</v>
      </c>
      <c r="I310" s="87">
        <v>0.6875</v>
      </c>
      <c r="J310" s="88" t="str">
        <f t="shared" si="23"/>
        <v>Bình thường</v>
      </c>
      <c r="K310" s="2" t="s">
        <v>408</v>
      </c>
      <c r="L310" s="2" t="s">
        <v>409</v>
      </c>
      <c r="M310" s="35" t="s">
        <v>830</v>
      </c>
      <c r="N310" s="37">
        <f t="shared" si="24"/>
        <v>0</v>
      </c>
      <c r="O310" s="37">
        <f t="shared" si="25"/>
        <v>75</v>
      </c>
      <c r="P310" s="91">
        <f t="shared" si="26"/>
        <v>0</v>
      </c>
    </row>
    <row r="311" spans="1:16" x14ac:dyDescent="0.25">
      <c r="A311" t="str">
        <f t="shared" si="27"/>
        <v>2345819</v>
      </c>
      <c r="B311" s="2" t="s">
        <v>393</v>
      </c>
      <c r="C311" s="2" t="s">
        <v>394</v>
      </c>
      <c r="D311" s="2" t="s">
        <v>867</v>
      </c>
      <c r="E311" s="2" t="s">
        <v>37</v>
      </c>
      <c r="F311" s="40">
        <v>45819</v>
      </c>
      <c r="G311" s="2" t="s">
        <v>13</v>
      </c>
      <c r="H311" s="87">
        <v>0.3125</v>
      </c>
      <c r="I311" s="87">
        <v>0.6875</v>
      </c>
      <c r="J311" s="88" t="str">
        <f t="shared" si="23"/>
        <v>Bình thường</v>
      </c>
      <c r="K311" s="2" t="s">
        <v>410</v>
      </c>
      <c r="L311" s="2" t="s">
        <v>411</v>
      </c>
      <c r="M311" s="35" t="s">
        <v>830</v>
      </c>
      <c r="N311" s="37">
        <f t="shared" si="24"/>
        <v>0</v>
      </c>
      <c r="O311" s="37">
        <f t="shared" si="25"/>
        <v>58</v>
      </c>
      <c r="P311" s="91">
        <f t="shared" si="26"/>
        <v>0</v>
      </c>
    </row>
    <row r="312" spans="1:16" x14ac:dyDescent="0.25">
      <c r="A312" t="str">
        <f t="shared" si="27"/>
        <v>2345820</v>
      </c>
      <c r="B312" s="2" t="s">
        <v>393</v>
      </c>
      <c r="C312" s="2" t="s">
        <v>394</v>
      </c>
      <c r="D312" s="2" t="s">
        <v>867</v>
      </c>
      <c r="E312" s="2" t="s">
        <v>40</v>
      </c>
      <c r="F312" s="40">
        <v>45820</v>
      </c>
      <c r="G312" s="2" t="s">
        <v>13</v>
      </c>
      <c r="H312" s="87">
        <v>0.3125</v>
      </c>
      <c r="I312" s="87">
        <v>0.6875</v>
      </c>
      <c r="J312" s="88" t="str">
        <f t="shared" si="23"/>
        <v>Bình thường</v>
      </c>
      <c r="K312" s="2" t="s">
        <v>412</v>
      </c>
      <c r="L312" s="2" t="s">
        <v>413</v>
      </c>
      <c r="M312" s="35" t="s">
        <v>830</v>
      </c>
      <c r="N312" s="37">
        <f t="shared" si="24"/>
        <v>0</v>
      </c>
      <c r="O312" s="37">
        <f t="shared" si="25"/>
        <v>97</v>
      </c>
      <c r="P312" s="91">
        <f t="shared" si="26"/>
        <v>0</v>
      </c>
    </row>
    <row r="313" spans="1:16" x14ac:dyDescent="0.25">
      <c r="A313" t="str">
        <f t="shared" si="27"/>
        <v>2345821</v>
      </c>
      <c r="B313" s="2" t="s">
        <v>393</v>
      </c>
      <c r="C313" s="2" t="s">
        <v>394</v>
      </c>
      <c r="D313" s="2" t="s">
        <v>867</v>
      </c>
      <c r="E313" s="2" t="s">
        <v>42</v>
      </c>
      <c r="F313" s="40">
        <v>45821</v>
      </c>
      <c r="G313" s="2" t="s">
        <v>13</v>
      </c>
      <c r="H313" s="87">
        <v>0.3125</v>
      </c>
      <c r="I313" s="87">
        <v>0.6875</v>
      </c>
      <c r="J313" s="88" t="str">
        <f t="shared" si="23"/>
        <v>Bình thường</v>
      </c>
      <c r="K313" s="2" t="s">
        <v>414</v>
      </c>
      <c r="L313" s="2" t="s">
        <v>415</v>
      </c>
      <c r="M313" s="35" t="s">
        <v>830</v>
      </c>
      <c r="N313" s="37">
        <f t="shared" si="24"/>
        <v>2</v>
      </c>
      <c r="O313" s="37">
        <f t="shared" si="25"/>
        <v>74</v>
      </c>
      <c r="P313" s="91">
        <f t="shared" si="26"/>
        <v>0</v>
      </c>
    </row>
    <row r="314" spans="1:16" x14ac:dyDescent="0.25">
      <c r="A314" t="str">
        <f t="shared" si="27"/>
        <v>2345822</v>
      </c>
      <c r="B314" s="2" t="s">
        <v>393</v>
      </c>
      <c r="C314" s="2" t="s">
        <v>394</v>
      </c>
      <c r="D314" s="2" t="s">
        <v>867</v>
      </c>
      <c r="E314" s="2" t="s">
        <v>43</v>
      </c>
      <c r="F314" s="40">
        <v>45822</v>
      </c>
      <c r="G314" s="2" t="s">
        <v>13</v>
      </c>
      <c r="H314" s="87">
        <v>0.3125</v>
      </c>
      <c r="I314" s="87">
        <v>0.6875</v>
      </c>
      <c r="J314" s="88" t="str">
        <f t="shared" si="23"/>
        <v>Bình thường</v>
      </c>
      <c r="K314" s="2" t="s">
        <v>416</v>
      </c>
      <c r="L314" s="2" t="s">
        <v>417</v>
      </c>
      <c r="M314" s="35" t="s">
        <v>830</v>
      </c>
      <c r="N314" s="37">
        <f t="shared" si="24"/>
        <v>0</v>
      </c>
      <c r="O314" s="37">
        <f t="shared" si="25"/>
        <v>23</v>
      </c>
      <c r="P314" s="91">
        <f t="shared" si="26"/>
        <v>0</v>
      </c>
    </row>
    <row r="315" spans="1:16" x14ac:dyDescent="0.25">
      <c r="A315" t="str">
        <f t="shared" si="27"/>
        <v>2345824</v>
      </c>
      <c r="B315" s="2" t="s">
        <v>393</v>
      </c>
      <c r="C315" s="2" t="s">
        <v>394</v>
      </c>
      <c r="D315" s="2" t="s">
        <v>867</v>
      </c>
      <c r="E315" s="2" t="s">
        <v>44</v>
      </c>
      <c r="F315" s="40">
        <v>45824</v>
      </c>
      <c r="G315" s="2" t="s">
        <v>13</v>
      </c>
      <c r="H315" s="87">
        <v>0.3125</v>
      </c>
      <c r="I315" s="87">
        <v>0.6875</v>
      </c>
      <c r="J315" s="88" t="str">
        <f t="shared" si="23"/>
        <v>Bình thường</v>
      </c>
      <c r="K315" s="2" t="s">
        <v>418</v>
      </c>
      <c r="L315" s="2" t="s">
        <v>419</v>
      </c>
      <c r="M315" s="35" t="s">
        <v>830</v>
      </c>
      <c r="N315" s="37">
        <f t="shared" si="24"/>
        <v>3</v>
      </c>
      <c r="O315" s="37">
        <f t="shared" si="25"/>
        <v>152</v>
      </c>
      <c r="P315" s="91">
        <f t="shared" si="26"/>
        <v>0</v>
      </c>
    </row>
    <row r="316" spans="1:16" x14ac:dyDescent="0.25">
      <c r="A316" t="str">
        <f t="shared" si="27"/>
        <v>2345825</v>
      </c>
      <c r="B316" s="2" t="s">
        <v>393</v>
      </c>
      <c r="C316" s="2" t="s">
        <v>394</v>
      </c>
      <c r="D316" s="2" t="s">
        <v>867</v>
      </c>
      <c r="E316" s="2" t="s">
        <v>47</v>
      </c>
      <c r="F316" s="40">
        <v>45825</v>
      </c>
      <c r="G316" s="2" t="s">
        <v>13</v>
      </c>
      <c r="H316" s="87">
        <v>0.3125</v>
      </c>
      <c r="I316" s="87">
        <v>0.6875</v>
      </c>
      <c r="J316" s="88" t="str">
        <f t="shared" si="23"/>
        <v>Bình thường</v>
      </c>
      <c r="K316" s="2" t="s">
        <v>420</v>
      </c>
      <c r="L316" s="2" t="s">
        <v>421</v>
      </c>
      <c r="M316" s="35" t="s">
        <v>830</v>
      </c>
      <c r="N316" s="37">
        <f t="shared" si="24"/>
        <v>3</v>
      </c>
      <c r="O316" s="37">
        <f t="shared" si="25"/>
        <v>67</v>
      </c>
      <c r="P316" s="91">
        <f t="shared" si="26"/>
        <v>0</v>
      </c>
    </row>
    <row r="317" spans="1:16" x14ac:dyDescent="0.25">
      <c r="A317" t="str">
        <f t="shared" si="27"/>
        <v>2345826</v>
      </c>
      <c r="B317" s="2" t="s">
        <v>393</v>
      </c>
      <c r="C317" s="2" t="s">
        <v>394</v>
      </c>
      <c r="D317" s="2" t="s">
        <v>867</v>
      </c>
      <c r="E317" s="2" t="s">
        <v>50</v>
      </c>
      <c r="F317" s="40">
        <v>45826</v>
      </c>
      <c r="G317" s="2" t="s">
        <v>13</v>
      </c>
      <c r="H317" s="87">
        <v>0.3125</v>
      </c>
      <c r="I317" s="87">
        <v>0.6875</v>
      </c>
      <c r="J317" s="88" t="str">
        <f t="shared" si="23"/>
        <v>Bình thường</v>
      </c>
      <c r="K317" s="2" t="s">
        <v>422</v>
      </c>
      <c r="L317" s="2" t="s">
        <v>423</v>
      </c>
      <c r="M317" s="35" t="s">
        <v>830</v>
      </c>
      <c r="N317" s="37">
        <f t="shared" si="24"/>
        <v>0</v>
      </c>
      <c r="O317" s="37">
        <f t="shared" si="25"/>
        <v>59</v>
      </c>
      <c r="P317" s="91">
        <f t="shared" si="26"/>
        <v>0</v>
      </c>
    </row>
    <row r="318" spans="1:16" x14ac:dyDescent="0.25">
      <c r="A318" t="str">
        <f t="shared" si="27"/>
        <v>2345827</v>
      </c>
      <c r="B318" s="2" t="s">
        <v>393</v>
      </c>
      <c r="C318" s="2" t="s">
        <v>394</v>
      </c>
      <c r="D318" s="2" t="s">
        <v>867</v>
      </c>
      <c r="E318" s="2" t="s">
        <v>53</v>
      </c>
      <c r="F318" s="40">
        <v>45827</v>
      </c>
      <c r="G318" s="2" t="s">
        <v>13</v>
      </c>
      <c r="H318" s="87">
        <v>0.3125</v>
      </c>
      <c r="I318" s="87">
        <v>0.6875</v>
      </c>
      <c r="J318" s="88" t="str">
        <f t="shared" si="23"/>
        <v>Bình thường</v>
      </c>
      <c r="K318" s="2" t="s">
        <v>424</v>
      </c>
      <c r="L318" s="2" t="s">
        <v>425</v>
      </c>
      <c r="M318" s="35" t="s">
        <v>830</v>
      </c>
      <c r="N318" s="37">
        <f t="shared" si="24"/>
        <v>0</v>
      </c>
      <c r="O318" s="37">
        <f t="shared" si="25"/>
        <v>70</v>
      </c>
      <c r="P318" s="91">
        <f t="shared" si="26"/>
        <v>0</v>
      </c>
    </row>
    <row r="319" spans="1:16" x14ac:dyDescent="0.25">
      <c r="A319" t="str">
        <f t="shared" si="27"/>
        <v>2345828</v>
      </c>
      <c r="B319" s="2" t="s">
        <v>393</v>
      </c>
      <c r="C319" s="2" t="s">
        <v>394</v>
      </c>
      <c r="D319" s="2" t="s">
        <v>867</v>
      </c>
      <c r="E319" s="2" t="s">
        <v>56</v>
      </c>
      <c r="F319" s="40">
        <v>45828</v>
      </c>
      <c r="G319" s="2" t="s">
        <v>13</v>
      </c>
      <c r="H319" s="87">
        <v>0.3125</v>
      </c>
      <c r="I319" s="87">
        <v>0.6875</v>
      </c>
      <c r="J319" s="88" t="str">
        <f t="shared" si="23"/>
        <v>Bình thường</v>
      </c>
      <c r="K319" s="2" t="s">
        <v>426</v>
      </c>
      <c r="L319" s="2" t="s">
        <v>427</v>
      </c>
      <c r="M319" s="35" t="s">
        <v>830</v>
      </c>
      <c r="N319" s="37">
        <f t="shared" si="24"/>
        <v>0</v>
      </c>
      <c r="O319" s="37">
        <f t="shared" si="25"/>
        <v>98</v>
      </c>
      <c r="P319" s="91">
        <f t="shared" si="26"/>
        <v>0</v>
      </c>
    </row>
    <row r="320" spans="1:16" x14ac:dyDescent="0.25">
      <c r="A320" t="str">
        <f t="shared" si="27"/>
        <v>2345829</v>
      </c>
      <c r="B320" s="2" t="s">
        <v>393</v>
      </c>
      <c r="C320" s="2" t="s">
        <v>394</v>
      </c>
      <c r="D320" s="2" t="s">
        <v>867</v>
      </c>
      <c r="E320" s="2" t="s">
        <v>58</v>
      </c>
      <c r="F320" s="40">
        <v>45829</v>
      </c>
      <c r="G320" s="2" t="s">
        <v>13</v>
      </c>
      <c r="H320" s="87">
        <v>0.3125</v>
      </c>
      <c r="I320" s="87">
        <v>0.6875</v>
      </c>
      <c r="J320" s="88" t="str">
        <f t="shared" si="23"/>
        <v>Bình thường</v>
      </c>
      <c r="K320" s="2" t="s">
        <v>428</v>
      </c>
      <c r="L320" s="2" t="s">
        <v>429</v>
      </c>
      <c r="M320" s="35" t="s">
        <v>830</v>
      </c>
      <c r="N320" s="37">
        <f t="shared" si="24"/>
        <v>2</v>
      </c>
      <c r="O320" s="37">
        <f t="shared" si="25"/>
        <v>19</v>
      </c>
      <c r="P320" s="91">
        <f t="shared" si="26"/>
        <v>0</v>
      </c>
    </row>
    <row r="321" spans="1:17" x14ac:dyDescent="0.25">
      <c r="A321" t="str">
        <f t="shared" si="27"/>
        <v>2345831</v>
      </c>
      <c r="B321" s="2" t="s">
        <v>393</v>
      </c>
      <c r="C321" s="2" t="s">
        <v>394</v>
      </c>
      <c r="D321" s="2" t="s">
        <v>867</v>
      </c>
      <c r="E321" s="2" t="s">
        <v>61</v>
      </c>
      <c r="F321" s="40">
        <v>45831</v>
      </c>
      <c r="G321" s="2" t="s">
        <v>13</v>
      </c>
      <c r="H321" s="87">
        <v>0.3125</v>
      </c>
      <c r="I321" s="87">
        <v>0.6875</v>
      </c>
      <c r="J321" s="88" t="str">
        <f t="shared" si="23"/>
        <v>Bình thường</v>
      </c>
      <c r="K321" s="2" t="s">
        <v>430</v>
      </c>
      <c r="L321" s="2" t="s">
        <v>431</v>
      </c>
      <c r="M321" s="35" t="s">
        <v>830</v>
      </c>
      <c r="N321" s="37">
        <f t="shared" si="24"/>
        <v>0</v>
      </c>
      <c r="O321" s="37">
        <f t="shared" si="25"/>
        <v>136</v>
      </c>
      <c r="P321" s="91">
        <f t="shared" si="26"/>
        <v>0</v>
      </c>
    </row>
    <row r="322" spans="1:17" x14ac:dyDescent="0.25">
      <c r="A322" t="str">
        <f t="shared" si="27"/>
        <v>2345832</v>
      </c>
      <c r="B322" s="2" t="s">
        <v>393</v>
      </c>
      <c r="C322" s="2" t="s">
        <v>394</v>
      </c>
      <c r="D322" s="2" t="s">
        <v>867</v>
      </c>
      <c r="E322" s="2" t="s">
        <v>64</v>
      </c>
      <c r="F322" s="40">
        <v>45832</v>
      </c>
      <c r="G322" s="2" t="s">
        <v>13</v>
      </c>
      <c r="H322" s="87">
        <v>0.3125</v>
      </c>
      <c r="I322" s="87">
        <v>0.6875</v>
      </c>
      <c r="J322" s="88" t="str">
        <f t="shared" si="23"/>
        <v>Bình thường</v>
      </c>
      <c r="K322" s="2" t="s">
        <v>432</v>
      </c>
      <c r="L322" s="2" t="s">
        <v>433</v>
      </c>
      <c r="M322" s="35" t="s">
        <v>830</v>
      </c>
      <c r="N322" s="37">
        <f t="shared" si="24"/>
        <v>1</v>
      </c>
      <c r="O322" s="37">
        <f t="shared" si="25"/>
        <v>31</v>
      </c>
      <c r="P322" s="91">
        <f t="shared" si="26"/>
        <v>0</v>
      </c>
    </row>
    <row r="323" spans="1:17" x14ac:dyDescent="0.25">
      <c r="A323" t="str">
        <f t="shared" si="27"/>
        <v>2345833</v>
      </c>
      <c r="B323" s="2" t="s">
        <v>393</v>
      </c>
      <c r="C323" s="2" t="s">
        <v>394</v>
      </c>
      <c r="D323" s="2" t="s">
        <v>867</v>
      </c>
      <c r="E323" s="2" t="s">
        <v>67</v>
      </c>
      <c r="F323" s="40">
        <v>45833</v>
      </c>
      <c r="G323" s="2" t="s">
        <v>13</v>
      </c>
      <c r="H323" s="87">
        <v>0.3125</v>
      </c>
      <c r="I323" s="87">
        <v>0.6875</v>
      </c>
      <c r="J323" s="88" t="str">
        <f t="shared" si="23"/>
        <v>Bình thường</v>
      </c>
      <c r="K323" s="2" t="s">
        <v>434</v>
      </c>
      <c r="L323" s="2" t="s">
        <v>435</v>
      </c>
      <c r="M323" s="35" t="s">
        <v>830</v>
      </c>
      <c r="N323" s="37">
        <f t="shared" si="24"/>
        <v>0</v>
      </c>
      <c r="O323" s="37">
        <f t="shared" si="25"/>
        <v>44</v>
      </c>
      <c r="P323" s="91">
        <f t="shared" si="26"/>
        <v>0</v>
      </c>
    </row>
    <row r="324" spans="1:17" x14ac:dyDescent="0.25">
      <c r="A324" t="str">
        <f t="shared" si="27"/>
        <v>2345834</v>
      </c>
      <c r="B324" s="2" t="s">
        <v>393</v>
      </c>
      <c r="C324" s="2" t="s">
        <v>394</v>
      </c>
      <c r="D324" s="2" t="s">
        <v>867</v>
      </c>
      <c r="E324" s="2" t="s">
        <v>70</v>
      </c>
      <c r="F324" s="40">
        <v>45834</v>
      </c>
      <c r="G324" s="2" t="s">
        <v>13</v>
      </c>
      <c r="H324" s="87">
        <v>0.3125</v>
      </c>
      <c r="I324" s="87">
        <v>0.6875</v>
      </c>
      <c r="J324" s="88" t="str">
        <f t="shared" ref="J324:J387" si="28">IF(OR(K324="-",L324="-"),"Vắng mặt",IF(AND(TIMEVALUE(K324)&gt;H324+TIME(0,5,0),TIMEVALUE(L324)&lt;I324),"Đi muộn, về sớm",IF(TIMEVALUE(K324)&gt;H324+TIME(0,5,0),"Đi muộn",IF(TIMEVALUE(L324)&lt;I324,"Về sớm","Bình thường"))))</f>
        <v>Bình thường</v>
      </c>
      <c r="K324" s="2" t="s">
        <v>436</v>
      </c>
      <c r="L324" s="2" t="s">
        <v>437</v>
      </c>
      <c r="M324" s="35" t="s">
        <v>830</v>
      </c>
      <c r="N324" s="37">
        <f t="shared" ref="N324:N387" si="29">IF(K324="-",0,IF(TIMEVALUE(K324)&lt;=H324,0,ROUNDDOWN((TIMEVALUE(K324)-H324)*24*60,0)))</f>
        <v>0</v>
      </c>
      <c r="O324" s="37">
        <f t="shared" ref="O324:O387" si="30">IF(L324="-",0,IF(TIMEVALUE(L324)&lt;=I324,0,ROUNDDOWN((TIMEVALUE(L324)-I324)*24*60,0)))</f>
        <v>98</v>
      </c>
      <c r="P324" s="91">
        <f t="shared" ref="P324:P387" si="31">IF(N324&gt;60,"trừ nửa ngày lương",IF(AND(N324&gt;=6,N324&lt;=15),30,IF(AND(N324&gt;15,N324&lt;=60),50,0)))</f>
        <v>0</v>
      </c>
    </row>
    <row r="325" spans="1:17" x14ac:dyDescent="0.25">
      <c r="A325" t="str">
        <f t="shared" si="27"/>
        <v>2345835</v>
      </c>
      <c r="B325" s="2" t="s">
        <v>393</v>
      </c>
      <c r="C325" s="2" t="s">
        <v>394</v>
      </c>
      <c r="D325" s="2" t="s">
        <v>867</v>
      </c>
      <c r="E325" s="2" t="s">
        <v>73</v>
      </c>
      <c r="F325" s="40">
        <v>45835</v>
      </c>
      <c r="G325" s="2" t="s">
        <v>13</v>
      </c>
      <c r="H325" s="87">
        <v>0.3125</v>
      </c>
      <c r="I325" s="87">
        <v>0.6875</v>
      </c>
      <c r="J325" s="88" t="str">
        <f t="shared" si="28"/>
        <v>Bình thường</v>
      </c>
      <c r="K325" s="2" t="s">
        <v>438</v>
      </c>
      <c r="L325" s="2" t="s">
        <v>439</v>
      </c>
      <c r="M325" s="35" t="s">
        <v>830</v>
      </c>
      <c r="N325" s="37">
        <f t="shared" si="29"/>
        <v>3</v>
      </c>
      <c r="O325" s="37">
        <f t="shared" si="30"/>
        <v>159</v>
      </c>
      <c r="P325" s="91">
        <f t="shared" si="31"/>
        <v>0</v>
      </c>
    </row>
    <row r="326" spans="1:17" s="44" customFormat="1" x14ac:dyDescent="0.25">
      <c r="A326" s="44" t="str">
        <f t="shared" si="27"/>
        <v>2345836</v>
      </c>
      <c r="B326" s="45" t="s">
        <v>393</v>
      </c>
      <c r="C326" s="45" t="s">
        <v>394</v>
      </c>
      <c r="D326" s="45" t="s">
        <v>867</v>
      </c>
      <c r="E326" s="2" t="s">
        <v>76</v>
      </c>
      <c r="F326" s="51">
        <v>45836</v>
      </c>
      <c r="G326" s="45" t="s">
        <v>13</v>
      </c>
      <c r="H326" s="85">
        <v>0.3125</v>
      </c>
      <c r="I326" s="85">
        <v>0.6875</v>
      </c>
      <c r="J326" s="86" t="str">
        <f t="shared" si="28"/>
        <v>Vắng mặt</v>
      </c>
      <c r="K326" s="45" t="s">
        <v>440</v>
      </c>
      <c r="L326" s="45" t="s">
        <v>14</v>
      </c>
      <c r="M326" s="78" t="s">
        <v>830</v>
      </c>
      <c r="N326" s="79">
        <f t="shared" si="29"/>
        <v>1</v>
      </c>
      <c r="O326" s="79">
        <f t="shared" si="30"/>
        <v>0</v>
      </c>
      <c r="P326" s="79">
        <f t="shared" si="31"/>
        <v>0</v>
      </c>
      <c r="Q326" s="80" t="s">
        <v>868</v>
      </c>
    </row>
    <row r="327" spans="1:17" x14ac:dyDescent="0.25">
      <c r="A327" t="str">
        <f t="shared" si="27"/>
        <v>2345838</v>
      </c>
      <c r="B327" s="2" t="s">
        <v>393</v>
      </c>
      <c r="C327" s="2" t="s">
        <v>394</v>
      </c>
      <c r="D327" s="2" t="s">
        <v>867</v>
      </c>
      <c r="E327" s="2" t="s">
        <v>79</v>
      </c>
      <c r="F327" s="40">
        <v>45838</v>
      </c>
      <c r="G327" s="2" t="s">
        <v>13</v>
      </c>
      <c r="H327" s="87">
        <v>0.3125</v>
      </c>
      <c r="I327" s="87">
        <v>0.6875</v>
      </c>
      <c r="J327" s="88" t="str">
        <f t="shared" si="28"/>
        <v>Bình thường</v>
      </c>
      <c r="K327" s="2" t="s">
        <v>441</v>
      </c>
      <c r="L327" s="2" t="s">
        <v>442</v>
      </c>
      <c r="M327" s="35" t="s">
        <v>830</v>
      </c>
      <c r="N327" s="37">
        <f t="shared" si="29"/>
        <v>2</v>
      </c>
      <c r="O327" s="37">
        <f t="shared" si="30"/>
        <v>171</v>
      </c>
      <c r="P327" s="91">
        <f t="shared" si="31"/>
        <v>0</v>
      </c>
    </row>
    <row r="328" spans="1:17" x14ac:dyDescent="0.25">
      <c r="A328" t="str">
        <f t="shared" si="27"/>
        <v>2445810</v>
      </c>
      <c r="B328" s="2" t="s">
        <v>443</v>
      </c>
      <c r="C328" s="2" t="s">
        <v>444</v>
      </c>
      <c r="D328" s="2" t="s">
        <v>867</v>
      </c>
      <c r="E328" s="2" t="s">
        <v>12</v>
      </c>
      <c r="F328" s="40">
        <v>45810</v>
      </c>
      <c r="G328" s="2" t="s">
        <v>13</v>
      </c>
      <c r="H328" s="87">
        <v>0.3125</v>
      </c>
      <c r="I328" s="87">
        <v>0.6875</v>
      </c>
      <c r="J328" s="88" t="str">
        <f t="shared" si="28"/>
        <v>Bình thường</v>
      </c>
      <c r="K328" s="2" t="s">
        <v>445</v>
      </c>
      <c r="L328" s="2" t="s">
        <v>446</v>
      </c>
      <c r="M328" s="35" t="s">
        <v>830</v>
      </c>
      <c r="N328" s="37">
        <f t="shared" si="29"/>
        <v>0</v>
      </c>
      <c r="O328" s="37">
        <f t="shared" si="30"/>
        <v>156</v>
      </c>
      <c r="P328" s="91">
        <f t="shared" si="31"/>
        <v>0</v>
      </c>
    </row>
    <row r="329" spans="1:17" x14ac:dyDescent="0.25">
      <c r="A329" t="str">
        <f t="shared" si="27"/>
        <v>2445811</v>
      </c>
      <c r="B329" s="2" t="s">
        <v>443</v>
      </c>
      <c r="C329" s="2" t="s">
        <v>444</v>
      </c>
      <c r="D329" s="2" t="s">
        <v>867</v>
      </c>
      <c r="E329" s="2" t="s">
        <v>16</v>
      </c>
      <c r="F329" s="40">
        <v>45811</v>
      </c>
      <c r="G329" s="2" t="s">
        <v>13</v>
      </c>
      <c r="H329" s="87">
        <v>0.3125</v>
      </c>
      <c r="I329" s="87">
        <v>0.6875</v>
      </c>
      <c r="J329" s="88" t="str">
        <f t="shared" si="28"/>
        <v>Bình thường</v>
      </c>
      <c r="K329" s="2" t="s">
        <v>447</v>
      </c>
      <c r="L329" s="2" t="s">
        <v>448</v>
      </c>
      <c r="M329" s="35" t="s">
        <v>830</v>
      </c>
      <c r="N329" s="37">
        <f t="shared" si="29"/>
        <v>2</v>
      </c>
      <c r="O329" s="37">
        <f t="shared" si="30"/>
        <v>194</v>
      </c>
      <c r="P329" s="91">
        <f t="shared" si="31"/>
        <v>0</v>
      </c>
    </row>
    <row r="330" spans="1:17" x14ac:dyDescent="0.25">
      <c r="A330" t="str">
        <f t="shared" ref="A330:A377" si="32">B330&amp;F330</f>
        <v>2445812</v>
      </c>
      <c r="B330" s="2" t="s">
        <v>443</v>
      </c>
      <c r="C330" s="2" t="s">
        <v>444</v>
      </c>
      <c r="D330" s="2" t="s">
        <v>867</v>
      </c>
      <c r="E330" s="2" t="s">
        <v>19</v>
      </c>
      <c r="F330" s="40">
        <v>45812</v>
      </c>
      <c r="G330" s="2" t="s">
        <v>13</v>
      </c>
      <c r="H330" s="87">
        <v>0.3125</v>
      </c>
      <c r="I330" s="87">
        <v>0.6875</v>
      </c>
      <c r="J330" s="88" t="str">
        <f t="shared" si="28"/>
        <v>Bình thường</v>
      </c>
      <c r="K330" s="2" t="s">
        <v>449</v>
      </c>
      <c r="L330" s="2" t="s">
        <v>450</v>
      </c>
      <c r="M330" s="35" t="s">
        <v>830</v>
      </c>
      <c r="N330" s="37">
        <f t="shared" si="29"/>
        <v>1</v>
      </c>
      <c r="O330" s="37">
        <f t="shared" si="30"/>
        <v>193</v>
      </c>
      <c r="P330" s="91">
        <f t="shared" si="31"/>
        <v>0</v>
      </c>
    </row>
    <row r="331" spans="1:17" x14ac:dyDescent="0.25">
      <c r="A331" t="str">
        <f t="shared" si="32"/>
        <v>2445813</v>
      </c>
      <c r="B331" s="2" t="s">
        <v>443</v>
      </c>
      <c r="C331" s="2" t="s">
        <v>444</v>
      </c>
      <c r="D331" s="2" t="s">
        <v>867</v>
      </c>
      <c r="E331" s="2" t="s">
        <v>22</v>
      </c>
      <c r="F331" s="40">
        <v>45813</v>
      </c>
      <c r="G331" s="2" t="s">
        <v>13</v>
      </c>
      <c r="H331" s="87">
        <v>0.3125</v>
      </c>
      <c r="I331" s="87">
        <v>0.6875</v>
      </c>
      <c r="J331" s="88" t="str">
        <f t="shared" si="28"/>
        <v>Bình thường</v>
      </c>
      <c r="K331" s="2" t="s">
        <v>451</v>
      </c>
      <c r="L331" s="2" t="s">
        <v>452</v>
      </c>
      <c r="M331" s="35" t="s">
        <v>830</v>
      </c>
      <c r="N331" s="37">
        <f t="shared" si="29"/>
        <v>1</v>
      </c>
      <c r="O331" s="37">
        <f t="shared" si="30"/>
        <v>80</v>
      </c>
      <c r="P331" s="91">
        <f t="shared" si="31"/>
        <v>0</v>
      </c>
    </row>
    <row r="332" spans="1:17" x14ac:dyDescent="0.25">
      <c r="A332" t="str">
        <f t="shared" si="32"/>
        <v>2445814</v>
      </c>
      <c r="B332" s="2" t="s">
        <v>443</v>
      </c>
      <c r="C332" s="2" t="s">
        <v>444</v>
      </c>
      <c r="D332" s="2" t="s">
        <v>867</v>
      </c>
      <c r="E332" s="2" t="s">
        <v>25</v>
      </c>
      <c r="F332" s="40">
        <v>45814</v>
      </c>
      <c r="G332" s="2" t="s">
        <v>13</v>
      </c>
      <c r="H332" s="87">
        <v>0.3125</v>
      </c>
      <c r="I332" s="87">
        <v>0.6875</v>
      </c>
      <c r="J332" s="88" t="str">
        <f t="shared" si="28"/>
        <v>Bình thường</v>
      </c>
      <c r="K332" s="2" t="s">
        <v>453</v>
      </c>
      <c r="L332" s="2" t="s">
        <v>454</v>
      </c>
      <c r="M332" s="35" t="s">
        <v>830</v>
      </c>
      <c r="N332" s="37">
        <f t="shared" si="29"/>
        <v>1</v>
      </c>
      <c r="O332" s="37">
        <f t="shared" si="30"/>
        <v>139</v>
      </c>
      <c r="P332" s="91">
        <f t="shared" si="31"/>
        <v>0</v>
      </c>
    </row>
    <row r="333" spans="1:17" x14ac:dyDescent="0.25">
      <c r="A333" t="str">
        <f t="shared" si="32"/>
        <v>2445815</v>
      </c>
      <c r="B333" s="2" t="s">
        <v>443</v>
      </c>
      <c r="C333" s="2" t="s">
        <v>444</v>
      </c>
      <c r="D333" s="2" t="s">
        <v>867</v>
      </c>
      <c r="E333" s="2" t="s">
        <v>28</v>
      </c>
      <c r="F333" s="40">
        <v>45815</v>
      </c>
      <c r="G333" s="2" t="s">
        <v>13</v>
      </c>
      <c r="H333" s="87">
        <v>0.3125</v>
      </c>
      <c r="I333" s="87">
        <v>0.6875</v>
      </c>
      <c r="J333" s="88" t="str">
        <f t="shared" si="28"/>
        <v>Bình thường</v>
      </c>
      <c r="K333" s="2" t="s">
        <v>432</v>
      </c>
      <c r="L333" s="2" t="s">
        <v>455</v>
      </c>
      <c r="M333" s="35" t="s">
        <v>830</v>
      </c>
      <c r="N333" s="37">
        <f t="shared" si="29"/>
        <v>1</v>
      </c>
      <c r="O333" s="37">
        <f t="shared" si="30"/>
        <v>92</v>
      </c>
      <c r="P333" s="91">
        <f t="shared" si="31"/>
        <v>0</v>
      </c>
    </row>
    <row r="334" spans="1:17" x14ac:dyDescent="0.25">
      <c r="A334" t="str">
        <f t="shared" si="32"/>
        <v>2445817</v>
      </c>
      <c r="B334" s="2" t="s">
        <v>443</v>
      </c>
      <c r="C334" s="2" t="s">
        <v>444</v>
      </c>
      <c r="D334" s="2" t="s">
        <v>867</v>
      </c>
      <c r="E334" s="2" t="s">
        <v>31</v>
      </c>
      <c r="F334" s="40">
        <v>45817</v>
      </c>
      <c r="G334" s="2" t="s">
        <v>13</v>
      </c>
      <c r="H334" s="87">
        <v>0.3125</v>
      </c>
      <c r="I334" s="87">
        <v>0.6875</v>
      </c>
      <c r="J334" s="88" t="str">
        <f t="shared" si="28"/>
        <v>Bình thường</v>
      </c>
      <c r="K334" s="2" t="s">
        <v>456</v>
      </c>
      <c r="L334" s="2" t="s">
        <v>457</v>
      </c>
      <c r="M334" s="35" t="s">
        <v>830</v>
      </c>
      <c r="N334" s="37">
        <f t="shared" si="29"/>
        <v>2</v>
      </c>
      <c r="O334" s="37">
        <f t="shared" si="30"/>
        <v>176</v>
      </c>
      <c r="P334" s="91">
        <f t="shared" si="31"/>
        <v>0</v>
      </c>
    </row>
    <row r="335" spans="1:17" x14ac:dyDescent="0.25">
      <c r="A335" t="str">
        <f t="shared" si="32"/>
        <v>2445818</v>
      </c>
      <c r="B335" s="2" t="s">
        <v>443</v>
      </c>
      <c r="C335" s="2" t="s">
        <v>444</v>
      </c>
      <c r="D335" s="2" t="s">
        <v>867</v>
      </c>
      <c r="E335" s="2" t="s">
        <v>34</v>
      </c>
      <c r="F335" s="40">
        <v>45818</v>
      </c>
      <c r="G335" s="2" t="s">
        <v>13</v>
      </c>
      <c r="H335" s="87">
        <v>0.3125</v>
      </c>
      <c r="I335" s="87">
        <v>0.6875</v>
      </c>
      <c r="J335" s="88" t="str">
        <f t="shared" si="28"/>
        <v>Bình thường</v>
      </c>
      <c r="K335" s="2" t="s">
        <v>458</v>
      </c>
      <c r="L335" s="2" t="s">
        <v>459</v>
      </c>
      <c r="M335" s="35" t="s">
        <v>830</v>
      </c>
      <c r="N335" s="37">
        <f t="shared" si="29"/>
        <v>0</v>
      </c>
      <c r="O335" s="37">
        <f t="shared" si="30"/>
        <v>75</v>
      </c>
      <c r="P335" s="91">
        <f t="shared" si="31"/>
        <v>0</v>
      </c>
    </row>
    <row r="336" spans="1:17" x14ac:dyDescent="0.25">
      <c r="A336" t="str">
        <f t="shared" si="32"/>
        <v>2445819</v>
      </c>
      <c r="B336" s="2" t="s">
        <v>443</v>
      </c>
      <c r="C336" s="2" t="s">
        <v>444</v>
      </c>
      <c r="D336" s="2" t="s">
        <v>867</v>
      </c>
      <c r="E336" s="2" t="s">
        <v>37</v>
      </c>
      <c r="F336" s="40">
        <v>45819</v>
      </c>
      <c r="G336" s="2" t="s">
        <v>13</v>
      </c>
      <c r="H336" s="87">
        <v>0.3125</v>
      </c>
      <c r="I336" s="87">
        <v>0.6875</v>
      </c>
      <c r="J336" s="88" t="str">
        <f t="shared" si="28"/>
        <v>Bình thường</v>
      </c>
      <c r="K336" s="2" t="s">
        <v>460</v>
      </c>
      <c r="L336" s="2" t="s">
        <v>461</v>
      </c>
      <c r="M336" s="35" t="s">
        <v>830</v>
      </c>
      <c r="N336" s="37">
        <f t="shared" si="29"/>
        <v>0</v>
      </c>
      <c r="O336" s="37">
        <f t="shared" si="30"/>
        <v>57</v>
      </c>
      <c r="P336" s="91">
        <f t="shared" si="31"/>
        <v>0</v>
      </c>
    </row>
    <row r="337" spans="1:16" x14ac:dyDescent="0.25">
      <c r="A337" t="str">
        <f t="shared" si="32"/>
        <v>2445820</v>
      </c>
      <c r="B337" s="2" t="s">
        <v>443</v>
      </c>
      <c r="C337" s="2" t="s">
        <v>444</v>
      </c>
      <c r="D337" s="2" t="s">
        <v>867</v>
      </c>
      <c r="E337" s="2" t="s">
        <v>40</v>
      </c>
      <c r="F337" s="40">
        <v>45820</v>
      </c>
      <c r="G337" s="2" t="s">
        <v>13</v>
      </c>
      <c r="H337" s="87">
        <v>0.3125</v>
      </c>
      <c r="I337" s="87">
        <v>0.6875</v>
      </c>
      <c r="J337" s="88" t="str">
        <f t="shared" si="28"/>
        <v>Bình thường</v>
      </c>
      <c r="K337" s="2" t="s">
        <v>462</v>
      </c>
      <c r="L337" s="2" t="s">
        <v>463</v>
      </c>
      <c r="M337" s="35" t="s">
        <v>830</v>
      </c>
      <c r="N337" s="37">
        <f t="shared" si="29"/>
        <v>0</v>
      </c>
      <c r="O337" s="37">
        <f t="shared" si="30"/>
        <v>97</v>
      </c>
      <c r="P337" s="91">
        <f t="shared" si="31"/>
        <v>0</v>
      </c>
    </row>
    <row r="338" spans="1:16" x14ac:dyDescent="0.25">
      <c r="A338" t="str">
        <f t="shared" si="32"/>
        <v>2445821</v>
      </c>
      <c r="B338" s="2" t="s">
        <v>443</v>
      </c>
      <c r="C338" s="2" t="s">
        <v>444</v>
      </c>
      <c r="D338" s="2" t="s">
        <v>867</v>
      </c>
      <c r="E338" s="2" t="s">
        <v>42</v>
      </c>
      <c r="F338" s="40">
        <v>45821</v>
      </c>
      <c r="G338" s="2" t="s">
        <v>13</v>
      </c>
      <c r="H338" s="87">
        <v>0.3125</v>
      </c>
      <c r="I338" s="87">
        <v>0.6875</v>
      </c>
      <c r="J338" s="88" t="str">
        <f t="shared" si="28"/>
        <v>Bình thường</v>
      </c>
      <c r="K338" s="2" t="s">
        <v>401</v>
      </c>
      <c r="L338" s="2" t="s">
        <v>464</v>
      </c>
      <c r="M338" s="35" t="s">
        <v>830</v>
      </c>
      <c r="N338" s="37">
        <f t="shared" si="29"/>
        <v>1</v>
      </c>
      <c r="O338" s="37">
        <f t="shared" si="30"/>
        <v>73</v>
      </c>
      <c r="P338" s="91">
        <f t="shared" si="31"/>
        <v>0</v>
      </c>
    </row>
    <row r="339" spans="1:16" x14ac:dyDescent="0.25">
      <c r="A339" t="str">
        <f t="shared" si="32"/>
        <v>2445822</v>
      </c>
      <c r="B339" s="2" t="s">
        <v>443</v>
      </c>
      <c r="C339" s="2" t="s">
        <v>444</v>
      </c>
      <c r="D339" s="2" t="s">
        <v>867</v>
      </c>
      <c r="E339" s="2" t="s">
        <v>43</v>
      </c>
      <c r="F339" s="40">
        <v>45822</v>
      </c>
      <c r="G339" s="2" t="s">
        <v>13</v>
      </c>
      <c r="H339" s="87">
        <v>0.3125</v>
      </c>
      <c r="I339" s="87">
        <v>0.6875</v>
      </c>
      <c r="J339" s="88" t="str">
        <f t="shared" si="28"/>
        <v>Bình thường</v>
      </c>
      <c r="K339" s="2" t="s">
        <v>465</v>
      </c>
      <c r="L339" s="2" t="s">
        <v>466</v>
      </c>
      <c r="M339" s="35" t="s">
        <v>830</v>
      </c>
      <c r="N339" s="37">
        <f t="shared" si="29"/>
        <v>0</v>
      </c>
      <c r="O339" s="37">
        <f t="shared" si="30"/>
        <v>21</v>
      </c>
      <c r="P339" s="91">
        <f t="shared" si="31"/>
        <v>0</v>
      </c>
    </row>
    <row r="340" spans="1:16" x14ac:dyDescent="0.25">
      <c r="A340" t="str">
        <f t="shared" si="32"/>
        <v>2445824</v>
      </c>
      <c r="B340" s="2" t="s">
        <v>443</v>
      </c>
      <c r="C340" s="2" t="s">
        <v>444</v>
      </c>
      <c r="D340" s="2" t="s">
        <v>867</v>
      </c>
      <c r="E340" s="2" t="s">
        <v>44</v>
      </c>
      <c r="F340" s="40">
        <v>45824</v>
      </c>
      <c r="G340" s="2" t="s">
        <v>13</v>
      </c>
      <c r="H340" s="87">
        <v>0.3125</v>
      </c>
      <c r="I340" s="87">
        <v>0.6875</v>
      </c>
      <c r="J340" s="88" t="str">
        <f t="shared" si="28"/>
        <v>Bình thường</v>
      </c>
      <c r="K340" s="2" t="s">
        <v>467</v>
      </c>
      <c r="L340" s="2" t="s">
        <v>468</v>
      </c>
      <c r="M340" s="35" t="s">
        <v>830</v>
      </c>
      <c r="N340" s="37">
        <f t="shared" si="29"/>
        <v>2</v>
      </c>
      <c r="O340" s="37">
        <f t="shared" si="30"/>
        <v>152</v>
      </c>
      <c r="P340" s="91">
        <f t="shared" si="31"/>
        <v>0</v>
      </c>
    </row>
    <row r="341" spans="1:16" x14ac:dyDescent="0.25">
      <c r="A341" t="str">
        <f t="shared" si="32"/>
        <v>2445825</v>
      </c>
      <c r="B341" s="2" t="s">
        <v>443</v>
      </c>
      <c r="C341" s="2" t="s">
        <v>444</v>
      </c>
      <c r="D341" s="2" t="s">
        <v>867</v>
      </c>
      <c r="E341" s="2" t="s">
        <v>47</v>
      </c>
      <c r="F341" s="40">
        <v>45825</v>
      </c>
      <c r="G341" s="2" t="s">
        <v>13</v>
      </c>
      <c r="H341" s="87">
        <v>0.3125</v>
      </c>
      <c r="I341" s="87">
        <v>0.6875</v>
      </c>
      <c r="J341" s="88" t="str">
        <f t="shared" si="28"/>
        <v>Bình thường</v>
      </c>
      <c r="K341" s="2" t="s">
        <v>469</v>
      </c>
      <c r="L341" s="2" t="s">
        <v>470</v>
      </c>
      <c r="M341" s="35" t="s">
        <v>830</v>
      </c>
      <c r="N341" s="37">
        <f t="shared" si="29"/>
        <v>3</v>
      </c>
      <c r="O341" s="37">
        <f t="shared" si="30"/>
        <v>67</v>
      </c>
      <c r="P341" s="91">
        <f t="shared" si="31"/>
        <v>0</v>
      </c>
    </row>
    <row r="342" spans="1:16" x14ac:dyDescent="0.25">
      <c r="A342" t="str">
        <f t="shared" si="32"/>
        <v>2445826</v>
      </c>
      <c r="B342" s="2" t="s">
        <v>443</v>
      </c>
      <c r="C342" s="2" t="s">
        <v>444</v>
      </c>
      <c r="D342" s="2" t="s">
        <v>867</v>
      </c>
      <c r="E342" s="2" t="s">
        <v>50</v>
      </c>
      <c r="F342" s="40">
        <v>45826</v>
      </c>
      <c r="G342" s="2" t="s">
        <v>13</v>
      </c>
      <c r="H342" s="87">
        <v>0.3125</v>
      </c>
      <c r="I342" s="87">
        <v>0.6875</v>
      </c>
      <c r="J342" s="88" t="str">
        <f t="shared" si="28"/>
        <v>Bình thường</v>
      </c>
      <c r="K342" s="2" t="s">
        <v>471</v>
      </c>
      <c r="L342" s="2" t="s">
        <v>472</v>
      </c>
      <c r="M342" s="35" t="s">
        <v>830</v>
      </c>
      <c r="N342" s="37">
        <f t="shared" si="29"/>
        <v>0</v>
      </c>
      <c r="O342" s="37">
        <f t="shared" si="30"/>
        <v>59</v>
      </c>
      <c r="P342" s="91">
        <f t="shared" si="31"/>
        <v>0</v>
      </c>
    </row>
    <row r="343" spans="1:16" x14ac:dyDescent="0.25">
      <c r="A343" t="str">
        <f t="shared" si="32"/>
        <v>2445827</v>
      </c>
      <c r="B343" s="2" t="s">
        <v>443</v>
      </c>
      <c r="C343" s="2" t="s">
        <v>444</v>
      </c>
      <c r="D343" s="2" t="s">
        <v>867</v>
      </c>
      <c r="E343" s="2" t="s">
        <v>53</v>
      </c>
      <c r="F343" s="40">
        <v>45827</v>
      </c>
      <c r="G343" s="2" t="s">
        <v>13</v>
      </c>
      <c r="H343" s="87">
        <v>0.3125</v>
      </c>
      <c r="I343" s="87">
        <v>0.6875</v>
      </c>
      <c r="J343" s="88" t="str">
        <f t="shared" si="28"/>
        <v>Bình thường</v>
      </c>
      <c r="K343" s="2" t="s">
        <v>473</v>
      </c>
      <c r="L343" s="2" t="s">
        <v>474</v>
      </c>
      <c r="M343" s="35" t="s">
        <v>830</v>
      </c>
      <c r="N343" s="37">
        <f t="shared" si="29"/>
        <v>0</v>
      </c>
      <c r="O343" s="37">
        <f t="shared" si="30"/>
        <v>69</v>
      </c>
      <c r="P343" s="91">
        <f t="shared" si="31"/>
        <v>0</v>
      </c>
    </row>
    <row r="344" spans="1:16" x14ac:dyDescent="0.25">
      <c r="A344" t="str">
        <f t="shared" si="32"/>
        <v>2445828</v>
      </c>
      <c r="B344" s="2" t="s">
        <v>443</v>
      </c>
      <c r="C344" s="2" t="s">
        <v>444</v>
      </c>
      <c r="D344" s="2" t="s">
        <v>867</v>
      </c>
      <c r="E344" s="2" t="s">
        <v>56</v>
      </c>
      <c r="F344" s="40">
        <v>45828</v>
      </c>
      <c r="G344" s="2" t="s">
        <v>13</v>
      </c>
      <c r="H344" s="87">
        <v>0.3125</v>
      </c>
      <c r="I344" s="87">
        <v>0.6875</v>
      </c>
      <c r="J344" s="88" t="str">
        <f t="shared" si="28"/>
        <v>Bình thường</v>
      </c>
      <c r="K344" s="2" t="s">
        <v>475</v>
      </c>
      <c r="L344" s="2" t="s">
        <v>476</v>
      </c>
      <c r="M344" s="35" t="s">
        <v>830</v>
      </c>
      <c r="N344" s="37">
        <f t="shared" si="29"/>
        <v>0</v>
      </c>
      <c r="O344" s="37">
        <f t="shared" si="30"/>
        <v>97</v>
      </c>
      <c r="P344" s="91">
        <f t="shared" si="31"/>
        <v>0</v>
      </c>
    </row>
    <row r="345" spans="1:16" x14ac:dyDescent="0.25">
      <c r="A345" t="str">
        <f t="shared" si="32"/>
        <v>2445829</v>
      </c>
      <c r="B345" s="2" t="s">
        <v>443</v>
      </c>
      <c r="C345" s="2" t="s">
        <v>444</v>
      </c>
      <c r="D345" s="2" t="s">
        <v>867</v>
      </c>
      <c r="E345" s="2" t="s">
        <v>58</v>
      </c>
      <c r="F345" s="40">
        <v>45829</v>
      </c>
      <c r="G345" s="2" t="s">
        <v>13</v>
      </c>
      <c r="H345" s="87">
        <v>0.3125</v>
      </c>
      <c r="I345" s="87">
        <v>0.6875</v>
      </c>
      <c r="J345" s="88" t="str">
        <f t="shared" si="28"/>
        <v>Bình thường</v>
      </c>
      <c r="K345" s="2" t="s">
        <v>477</v>
      </c>
      <c r="L345" s="2" t="s">
        <v>478</v>
      </c>
      <c r="M345" s="35" t="s">
        <v>830</v>
      </c>
      <c r="N345" s="37">
        <f t="shared" si="29"/>
        <v>2</v>
      </c>
      <c r="O345" s="37">
        <f t="shared" si="30"/>
        <v>18</v>
      </c>
      <c r="P345" s="91">
        <f t="shared" si="31"/>
        <v>0</v>
      </c>
    </row>
    <row r="346" spans="1:16" x14ac:dyDescent="0.25">
      <c r="A346" t="str">
        <f t="shared" si="32"/>
        <v>2445831</v>
      </c>
      <c r="B346" s="2" t="s">
        <v>443</v>
      </c>
      <c r="C346" s="2" t="s">
        <v>444</v>
      </c>
      <c r="D346" s="2" t="s">
        <v>867</v>
      </c>
      <c r="E346" s="2" t="s">
        <v>61</v>
      </c>
      <c r="F346" s="40">
        <v>45831</v>
      </c>
      <c r="G346" s="2" t="s">
        <v>13</v>
      </c>
      <c r="H346" s="87">
        <v>0.3125</v>
      </c>
      <c r="I346" s="87">
        <v>0.6875</v>
      </c>
      <c r="J346" s="88" t="str">
        <f t="shared" si="28"/>
        <v>Bình thường</v>
      </c>
      <c r="K346" s="2" t="s">
        <v>479</v>
      </c>
      <c r="L346" s="2" t="s">
        <v>480</v>
      </c>
      <c r="M346" s="35" t="s">
        <v>830</v>
      </c>
      <c r="N346" s="37">
        <f t="shared" si="29"/>
        <v>0</v>
      </c>
      <c r="O346" s="37">
        <f t="shared" si="30"/>
        <v>137</v>
      </c>
      <c r="P346" s="91">
        <f t="shared" si="31"/>
        <v>0</v>
      </c>
    </row>
    <row r="347" spans="1:16" x14ac:dyDescent="0.25">
      <c r="A347" t="str">
        <f t="shared" si="32"/>
        <v>2445832</v>
      </c>
      <c r="B347" s="2" t="s">
        <v>443</v>
      </c>
      <c r="C347" s="2" t="s">
        <v>444</v>
      </c>
      <c r="D347" s="2" t="s">
        <v>867</v>
      </c>
      <c r="E347" s="2" t="s">
        <v>64</v>
      </c>
      <c r="F347" s="40">
        <v>45832</v>
      </c>
      <c r="G347" s="2" t="s">
        <v>13</v>
      </c>
      <c r="H347" s="87">
        <v>0.3125</v>
      </c>
      <c r="I347" s="87">
        <v>0.6875</v>
      </c>
      <c r="J347" s="88" t="str">
        <f t="shared" si="28"/>
        <v>Bình thường</v>
      </c>
      <c r="K347" s="2" t="s">
        <v>481</v>
      </c>
      <c r="L347" s="2" t="s">
        <v>482</v>
      </c>
      <c r="M347" s="35" t="s">
        <v>830</v>
      </c>
      <c r="N347" s="37">
        <f t="shared" si="29"/>
        <v>1</v>
      </c>
      <c r="O347" s="37">
        <f t="shared" si="30"/>
        <v>31</v>
      </c>
      <c r="P347" s="91">
        <f t="shared" si="31"/>
        <v>0</v>
      </c>
    </row>
    <row r="348" spans="1:16" x14ac:dyDescent="0.25">
      <c r="A348" t="str">
        <f t="shared" si="32"/>
        <v>2445833</v>
      </c>
      <c r="B348" s="2" t="s">
        <v>443</v>
      </c>
      <c r="C348" s="2" t="s">
        <v>444</v>
      </c>
      <c r="D348" s="2" t="s">
        <v>867</v>
      </c>
      <c r="E348" s="2" t="s">
        <v>67</v>
      </c>
      <c r="F348" s="40">
        <v>45833</v>
      </c>
      <c r="G348" s="2" t="s">
        <v>13</v>
      </c>
      <c r="H348" s="87">
        <v>0.3125</v>
      </c>
      <c r="I348" s="87">
        <v>0.6875</v>
      </c>
      <c r="J348" s="88" t="str">
        <f t="shared" si="28"/>
        <v>Bình thường</v>
      </c>
      <c r="K348" s="2" t="s">
        <v>483</v>
      </c>
      <c r="L348" s="2" t="s">
        <v>484</v>
      </c>
      <c r="M348" s="35" t="s">
        <v>830</v>
      </c>
      <c r="N348" s="37">
        <f t="shared" si="29"/>
        <v>0</v>
      </c>
      <c r="O348" s="37">
        <f t="shared" si="30"/>
        <v>44</v>
      </c>
      <c r="P348" s="91">
        <f t="shared" si="31"/>
        <v>0</v>
      </c>
    </row>
    <row r="349" spans="1:16" x14ac:dyDescent="0.25">
      <c r="A349" t="str">
        <f t="shared" si="32"/>
        <v>2445834</v>
      </c>
      <c r="B349" s="2" t="s">
        <v>443</v>
      </c>
      <c r="C349" s="2" t="s">
        <v>444</v>
      </c>
      <c r="D349" s="2" t="s">
        <v>867</v>
      </c>
      <c r="E349" s="2" t="s">
        <v>70</v>
      </c>
      <c r="F349" s="40">
        <v>45834</v>
      </c>
      <c r="G349" s="2" t="s">
        <v>13</v>
      </c>
      <c r="H349" s="87">
        <v>0.3125</v>
      </c>
      <c r="I349" s="87">
        <v>0.6875</v>
      </c>
      <c r="J349" s="88" t="str">
        <f t="shared" si="28"/>
        <v>Bình thường</v>
      </c>
      <c r="K349" s="2" t="s">
        <v>485</v>
      </c>
      <c r="L349" s="2" t="s">
        <v>486</v>
      </c>
      <c r="M349" s="35" t="s">
        <v>830</v>
      </c>
      <c r="N349" s="37">
        <f t="shared" si="29"/>
        <v>0</v>
      </c>
      <c r="O349" s="37">
        <f t="shared" si="30"/>
        <v>98</v>
      </c>
      <c r="P349" s="91">
        <f t="shared" si="31"/>
        <v>0</v>
      </c>
    </row>
    <row r="350" spans="1:16" x14ac:dyDescent="0.25">
      <c r="A350" t="str">
        <f t="shared" si="32"/>
        <v>2445835</v>
      </c>
      <c r="B350" s="2" t="s">
        <v>443</v>
      </c>
      <c r="C350" s="2" t="s">
        <v>444</v>
      </c>
      <c r="D350" s="2" t="s">
        <v>867</v>
      </c>
      <c r="E350" s="2" t="s">
        <v>73</v>
      </c>
      <c r="F350" s="40">
        <v>45835</v>
      </c>
      <c r="G350" s="2" t="s">
        <v>13</v>
      </c>
      <c r="H350" s="87">
        <v>0.3125</v>
      </c>
      <c r="I350" s="87">
        <v>0.6875</v>
      </c>
      <c r="J350" s="88" t="str">
        <f t="shared" si="28"/>
        <v>Bình thường</v>
      </c>
      <c r="K350" s="2" t="s">
        <v>487</v>
      </c>
      <c r="L350" s="2" t="s">
        <v>488</v>
      </c>
      <c r="M350" s="35" t="s">
        <v>830</v>
      </c>
      <c r="N350" s="37">
        <f t="shared" si="29"/>
        <v>3</v>
      </c>
      <c r="O350" s="37">
        <f t="shared" si="30"/>
        <v>159</v>
      </c>
      <c r="P350" s="91">
        <f t="shared" si="31"/>
        <v>0</v>
      </c>
    </row>
    <row r="351" spans="1:16" x14ac:dyDescent="0.25">
      <c r="A351" t="str">
        <f t="shared" si="32"/>
        <v>2445836</v>
      </c>
      <c r="B351" s="2" t="s">
        <v>443</v>
      </c>
      <c r="C351" s="2" t="s">
        <v>444</v>
      </c>
      <c r="D351" s="2" t="s">
        <v>867</v>
      </c>
      <c r="E351" s="2" t="s">
        <v>76</v>
      </c>
      <c r="F351" s="40">
        <v>45836</v>
      </c>
      <c r="G351" s="2" t="s">
        <v>13</v>
      </c>
      <c r="H351" s="87">
        <v>0.3125</v>
      </c>
      <c r="I351" s="87">
        <v>0.6875</v>
      </c>
      <c r="J351" s="88" t="str">
        <f t="shared" si="28"/>
        <v>Vắng mặt</v>
      </c>
      <c r="K351" s="2" t="s">
        <v>489</v>
      </c>
      <c r="L351" s="2" t="s">
        <v>14</v>
      </c>
      <c r="M351" s="35" t="s">
        <v>830</v>
      </c>
      <c r="N351" s="37">
        <f t="shared" si="29"/>
        <v>1</v>
      </c>
      <c r="O351" s="37">
        <f t="shared" si="30"/>
        <v>0</v>
      </c>
      <c r="P351" s="91">
        <f t="shared" si="31"/>
        <v>0</v>
      </c>
    </row>
    <row r="352" spans="1:16" x14ac:dyDescent="0.25">
      <c r="A352" t="str">
        <f t="shared" si="32"/>
        <v>2445838</v>
      </c>
      <c r="B352" s="2" t="s">
        <v>443</v>
      </c>
      <c r="C352" s="2" t="s">
        <v>444</v>
      </c>
      <c r="D352" s="2" t="s">
        <v>867</v>
      </c>
      <c r="E352" s="2" t="s">
        <v>79</v>
      </c>
      <c r="F352" s="40">
        <v>45838</v>
      </c>
      <c r="G352" s="2" t="s">
        <v>13</v>
      </c>
      <c r="H352" s="87">
        <v>0.3125</v>
      </c>
      <c r="I352" s="87">
        <v>0.6875</v>
      </c>
      <c r="J352" s="88" t="str">
        <f t="shared" si="28"/>
        <v>Bình thường</v>
      </c>
      <c r="K352" s="2" t="s">
        <v>490</v>
      </c>
      <c r="L352" s="2" t="s">
        <v>491</v>
      </c>
      <c r="M352" s="35" t="s">
        <v>830</v>
      </c>
      <c r="N352" s="37">
        <f t="shared" si="29"/>
        <v>2</v>
      </c>
      <c r="O352" s="37">
        <f t="shared" si="30"/>
        <v>171</v>
      </c>
      <c r="P352" s="91">
        <f t="shared" si="31"/>
        <v>0</v>
      </c>
    </row>
    <row r="353" spans="1:16" x14ac:dyDescent="0.25">
      <c r="A353" t="str">
        <f t="shared" si="32"/>
        <v>2545810</v>
      </c>
      <c r="B353" s="2" t="s">
        <v>492</v>
      </c>
      <c r="C353" s="2" t="s">
        <v>493</v>
      </c>
      <c r="D353" s="2" t="s">
        <v>867</v>
      </c>
      <c r="E353" s="2" t="s">
        <v>12</v>
      </c>
      <c r="F353" s="40">
        <v>45810</v>
      </c>
      <c r="G353" s="2" t="s">
        <v>13</v>
      </c>
      <c r="H353" s="87">
        <v>0.3125</v>
      </c>
      <c r="I353" s="87">
        <v>0.6875</v>
      </c>
      <c r="J353" s="88" t="str">
        <f t="shared" si="28"/>
        <v>Vắng mặt</v>
      </c>
      <c r="K353" s="2" t="s">
        <v>494</v>
      </c>
      <c r="L353" s="2" t="s">
        <v>14</v>
      </c>
      <c r="M353" s="35" t="s">
        <v>830</v>
      </c>
      <c r="N353" s="37">
        <f t="shared" si="29"/>
        <v>0</v>
      </c>
      <c r="O353" s="37">
        <f t="shared" si="30"/>
        <v>0</v>
      </c>
      <c r="P353" s="91">
        <f t="shared" si="31"/>
        <v>0</v>
      </c>
    </row>
    <row r="354" spans="1:16" x14ac:dyDescent="0.25">
      <c r="A354" t="str">
        <f t="shared" si="32"/>
        <v>2545811</v>
      </c>
      <c r="B354" s="2" t="s">
        <v>492</v>
      </c>
      <c r="C354" s="2" t="s">
        <v>493</v>
      </c>
      <c r="D354" s="2" t="s">
        <v>867</v>
      </c>
      <c r="E354" s="2" t="s">
        <v>16</v>
      </c>
      <c r="F354" s="40">
        <v>45811</v>
      </c>
      <c r="G354" s="2" t="s">
        <v>13</v>
      </c>
      <c r="H354" s="87">
        <v>0.3125</v>
      </c>
      <c r="I354" s="87">
        <v>0.6875</v>
      </c>
      <c r="J354" s="88" t="str">
        <f t="shared" si="28"/>
        <v>Vắng mặt</v>
      </c>
      <c r="K354" s="2" t="s">
        <v>495</v>
      </c>
      <c r="L354" s="2" t="s">
        <v>14</v>
      </c>
      <c r="M354" s="35" t="s">
        <v>830</v>
      </c>
      <c r="N354" s="37">
        <f t="shared" si="29"/>
        <v>0</v>
      </c>
      <c r="O354" s="37">
        <f t="shared" si="30"/>
        <v>0</v>
      </c>
      <c r="P354" s="91">
        <f t="shared" si="31"/>
        <v>0</v>
      </c>
    </row>
    <row r="355" spans="1:16" x14ac:dyDescent="0.25">
      <c r="A355" t="str">
        <f t="shared" si="32"/>
        <v>2545812</v>
      </c>
      <c r="B355" s="2" t="s">
        <v>492</v>
      </c>
      <c r="C355" s="2" t="s">
        <v>493</v>
      </c>
      <c r="D355" s="2" t="s">
        <v>867</v>
      </c>
      <c r="E355" s="2" t="s">
        <v>19</v>
      </c>
      <c r="F355" s="40">
        <v>45812</v>
      </c>
      <c r="G355" s="2" t="s">
        <v>13</v>
      </c>
      <c r="H355" s="87">
        <v>0.3125</v>
      </c>
      <c r="I355" s="87">
        <v>0.6875</v>
      </c>
      <c r="J355" s="88" t="str">
        <f t="shared" si="28"/>
        <v>Vắng mặt</v>
      </c>
      <c r="K355" s="2" t="s">
        <v>496</v>
      </c>
      <c r="L355" s="2" t="s">
        <v>14</v>
      </c>
      <c r="M355" s="35" t="s">
        <v>830</v>
      </c>
      <c r="N355" s="37">
        <f t="shared" si="29"/>
        <v>0</v>
      </c>
      <c r="O355" s="37">
        <f t="shared" si="30"/>
        <v>0</v>
      </c>
      <c r="P355" s="91">
        <f t="shared" si="31"/>
        <v>0</v>
      </c>
    </row>
    <row r="356" spans="1:16" x14ac:dyDescent="0.25">
      <c r="A356" t="str">
        <f t="shared" si="32"/>
        <v>2545813</v>
      </c>
      <c r="B356" s="2" t="s">
        <v>492</v>
      </c>
      <c r="C356" s="2" t="s">
        <v>493</v>
      </c>
      <c r="D356" s="2" t="s">
        <v>867</v>
      </c>
      <c r="E356" s="2" t="s">
        <v>22</v>
      </c>
      <c r="F356" s="40">
        <v>45813</v>
      </c>
      <c r="G356" s="2" t="s">
        <v>13</v>
      </c>
      <c r="H356" s="87">
        <v>0.3125</v>
      </c>
      <c r="I356" s="87">
        <v>0.6875</v>
      </c>
      <c r="J356" s="88" t="str">
        <f t="shared" si="28"/>
        <v>Vắng mặt</v>
      </c>
      <c r="K356" s="2" t="s">
        <v>497</v>
      </c>
      <c r="L356" s="2" t="s">
        <v>14</v>
      </c>
      <c r="M356" s="35" t="s">
        <v>830</v>
      </c>
      <c r="N356" s="37">
        <f t="shared" si="29"/>
        <v>0</v>
      </c>
      <c r="O356" s="37">
        <f t="shared" si="30"/>
        <v>0</v>
      </c>
      <c r="P356" s="91">
        <f t="shared" si="31"/>
        <v>0</v>
      </c>
    </row>
    <row r="357" spans="1:16" x14ac:dyDescent="0.25">
      <c r="A357" t="str">
        <f t="shared" si="32"/>
        <v>2545814</v>
      </c>
      <c r="B357" s="2" t="s">
        <v>492</v>
      </c>
      <c r="C357" s="2" t="s">
        <v>493</v>
      </c>
      <c r="D357" s="2" t="s">
        <v>867</v>
      </c>
      <c r="E357" s="2" t="s">
        <v>25</v>
      </c>
      <c r="F357" s="40">
        <v>45814</v>
      </c>
      <c r="G357" s="2" t="s">
        <v>13</v>
      </c>
      <c r="H357" s="87">
        <v>0.3125</v>
      </c>
      <c r="I357" s="87">
        <v>0.6875</v>
      </c>
      <c r="J357" s="88" t="str">
        <f t="shared" si="28"/>
        <v>Vắng mặt</v>
      </c>
      <c r="K357" s="2" t="s">
        <v>498</v>
      </c>
      <c r="L357" s="2" t="s">
        <v>14</v>
      </c>
      <c r="M357" s="35" t="s">
        <v>830</v>
      </c>
      <c r="N357" s="37">
        <f t="shared" si="29"/>
        <v>0</v>
      </c>
      <c r="O357" s="37">
        <f t="shared" si="30"/>
        <v>0</v>
      </c>
      <c r="P357" s="91">
        <f t="shared" si="31"/>
        <v>0</v>
      </c>
    </row>
    <row r="358" spans="1:16" x14ac:dyDescent="0.25">
      <c r="A358" t="str">
        <f t="shared" si="32"/>
        <v>2545815</v>
      </c>
      <c r="B358" s="2" t="s">
        <v>492</v>
      </c>
      <c r="C358" s="2" t="s">
        <v>493</v>
      </c>
      <c r="D358" s="2" t="s">
        <v>867</v>
      </c>
      <c r="E358" s="2" t="s">
        <v>28</v>
      </c>
      <c r="F358" s="40">
        <v>45815</v>
      </c>
      <c r="G358" s="2" t="s">
        <v>13</v>
      </c>
      <c r="H358" s="87">
        <v>0.3125</v>
      </c>
      <c r="I358" s="87">
        <v>0.6875</v>
      </c>
      <c r="J358" s="88" t="str">
        <f t="shared" si="28"/>
        <v>Vắng mặt</v>
      </c>
      <c r="K358" s="2" t="s">
        <v>288</v>
      </c>
      <c r="L358" s="2" t="s">
        <v>14</v>
      </c>
      <c r="M358" s="35" t="s">
        <v>830</v>
      </c>
      <c r="N358" s="37">
        <f t="shared" si="29"/>
        <v>0</v>
      </c>
      <c r="O358" s="37">
        <f t="shared" si="30"/>
        <v>0</v>
      </c>
      <c r="P358" s="91">
        <f t="shared" si="31"/>
        <v>0</v>
      </c>
    </row>
    <row r="359" spans="1:16" x14ac:dyDescent="0.25">
      <c r="A359" t="str">
        <f t="shared" si="32"/>
        <v>2545817</v>
      </c>
      <c r="B359" s="2" t="s">
        <v>492</v>
      </c>
      <c r="C359" s="2" t="s">
        <v>493</v>
      </c>
      <c r="D359" s="2" t="s">
        <v>867</v>
      </c>
      <c r="E359" s="2" t="s">
        <v>31</v>
      </c>
      <c r="F359" s="40">
        <v>45817</v>
      </c>
      <c r="G359" s="2" t="s">
        <v>13</v>
      </c>
      <c r="H359" s="87">
        <v>0.3125</v>
      </c>
      <c r="I359" s="87">
        <v>0.6875</v>
      </c>
      <c r="J359" s="88" t="str">
        <f t="shared" si="28"/>
        <v>Vắng mặt</v>
      </c>
      <c r="K359" s="2" t="s">
        <v>499</v>
      </c>
      <c r="L359" s="2" t="s">
        <v>14</v>
      </c>
      <c r="M359" s="35" t="s">
        <v>830</v>
      </c>
      <c r="N359" s="37">
        <f t="shared" si="29"/>
        <v>0</v>
      </c>
      <c r="O359" s="37">
        <f t="shared" si="30"/>
        <v>0</v>
      </c>
      <c r="P359" s="91">
        <f t="shared" si="31"/>
        <v>0</v>
      </c>
    </row>
    <row r="360" spans="1:16" x14ac:dyDescent="0.25">
      <c r="A360" t="str">
        <f t="shared" si="32"/>
        <v>2545818</v>
      </c>
      <c r="B360" s="2" t="s">
        <v>492</v>
      </c>
      <c r="C360" s="2" t="s">
        <v>493</v>
      </c>
      <c r="D360" s="2" t="s">
        <v>867</v>
      </c>
      <c r="E360" s="2" t="s">
        <v>34</v>
      </c>
      <c r="F360" s="40">
        <v>45818</v>
      </c>
      <c r="G360" s="2" t="s">
        <v>13</v>
      </c>
      <c r="H360" s="87">
        <v>0.3125</v>
      </c>
      <c r="I360" s="87">
        <v>0.6875</v>
      </c>
      <c r="J360" s="88" t="str">
        <f t="shared" si="28"/>
        <v>Vắng mặt</v>
      </c>
      <c r="K360" s="2" t="s">
        <v>500</v>
      </c>
      <c r="L360" s="2" t="s">
        <v>14</v>
      </c>
      <c r="M360" s="35" t="s">
        <v>830</v>
      </c>
      <c r="N360" s="37">
        <f t="shared" si="29"/>
        <v>0</v>
      </c>
      <c r="O360" s="37">
        <f t="shared" si="30"/>
        <v>0</v>
      </c>
      <c r="P360" s="91">
        <f t="shared" si="31"/>
        <v>0</v>
      </c>
    </row>
    <row r="361" spans="1:16" x14ac:dyDescent="0.25">
      <c r="A361" t="str">
        <f t="shared" si="32"/>
        <v>2545819</v>
      </c>
      <c r="B361" s="2" t="s">
        <v>492</v>
      </c>
      <c r="C361" s="2" t="s">
        <v>493</v>
      </c>
      <c r="D361" s="2" t="s">
        <v>867</v>
      </c>
      <c r="E361" s="2" t="s">
        <v>37</v>
      </c>
      <c r="F361" s="40">
        <v>45819</v>
      </c>
      <c r="G361" s="2" t="s">
        <v>13</v>
      </c>
      <c r="H361" s="87">
        <v>0.3125</v>
      </c>
      <c r="I361" s="87">
        <v>0.6875</v>
      </c>
      <c r="J361" s="88" t="str">
        <f t="shared" si="28"/>
        <v>Vắng mặt</v>
      </c>
      <c r="K361" s="2" t="s">
        <v>501</v>
      </c>
      <c r="L361" s="2" t="s">
        <v>14</v>
      </c>
      <c r="M361" s="35" t="s">
        <v>830</v>
      </c>
      <c r="N361" s="37">
        <f t="shared" si="29"/>
        <v>3</v>
      </c>
      <c r="O361" s="37">
        <f t="shared" si="30"/>
        <v>0</v>
      </c>
      <c r="P361" s="91">
        <f t="shared" si="31"/>
        <v>0</v>
      </c>
    </row>
    <row r="362" spans="1:16" x14ac:dyDescent="0.25">
      <c r="A362" t="str">
        <f t="shared" si="32"/>
        <v>2545820</v>
      </c>
      <c r="B362" s="2" t="s">
        <v>492</v>
      </c>
      <c r="C362" s="2" t="s">
        <v>493</v>
      </c>
      <c r="D362" s="2" t="s">
        <v>867</v>
      </c>
      <c r="E362" s="2" t="s">
        <v>40</v>
      </c>
      <c r="F362" s="40">
        <v>45820</v>
      </c>
      <c r="G362" s="2" t="s">
        <v>13</v>
      </c>
      <c r="H362" s="87">
        <v>0.3125</v>
      </c>
      <c r="I362" s="87">
        <v>0.6875</v>
      </c>
      <c r="J362" s="88" t="str">
        <f t="shared" si="28"/>
        <v>Vắng mặt</v>
      </c>
      <c r="K362" s="2" t="s">
        <v>502</v>
      </c>
      <c r="L362" s="2" t="s">
        <v>14</v>
      </c>
      <c r="M362" s="35" t="s">
        <v>830</v>
      </c>
      <c r="N362" s="37">
        <f t="shared" si="29"/>
        <v>9</v>
      </c>
      <c r="O362" s="37">
        <f t="shared" si="30"/>
        <v>0</v>
      </c>
      <c r="P362" s="91">
        <f t="shared" si="31"/>
        <v>30</v>
      </c>
    </row>
    <row r="363" spans="1:16" x14ac:dyDescent="0.25">
      <c r="A363" t="str">
        <f t="shared" si="32"/>
        <v>2545821</v>
      </c>
      <c r="B363" s="2" t="s">
        <v>492</v>
      </c>
      <c r="C363" s="2" t="s">
        <v>493</v>
      </c>
      <c r="D363" s="2" t="s">
        <v>867</v>
      </c>
      <c r="E363" s="2" t="s">
        <v>42</v>
      </c>
      <c r="F363" s="40">
        <v>45821</v>
      </c>
      <c r="G363" s="2" t="s">
        <v>13</v>
      </c>
      <c r="H363" s="87">
        <v>0.3125</v>
      </c>
      <c r="I363" s="87">
        <v>0.6875</v>
      </c>
      <c r="J363" s="88" t="str">
        <f t="shared" si="28"/>
        <v>Vắng mặt</v>
      </c>
      <c r="K363" s="2" t="s">
        <v>503</v>
      </c>
      <c r="L363" s="2" t="s">
        <v>14</v>
      </c>
      <c r="M363" s="35" t="s">
        <v>830</v>
      </c>
      <c r="N363" s="37">
        <f t="shared" si="29"/>
        <v>0</v>
      </c>
      <c r="O363" s="37">
        <f t="shared" si="30"/>
        <v>0</v>
      </c>
      <c r="P363" s="91">
        <f t="shared" si="31"/>
        <v>0</v>
      </c>
    </row>
    <row r="364" spans="1:16" x14ac:dyDescent="0.25">
      <c r="A364" t="str">
        <f t="shared" si="32"/>
        <v>2545822</v>
      </c>
      <c r="B364" s="2" t="s">
        <v>492</v>
      </c>
      <c r="C364" s="2" t="s">
        <v>493</v>
      </c>
      <c r="D364" s="2" t="s">
        <v>867</v>
      </c>
      <c r="E364" s="2" t="s">
        <v>43</v>
      </c>
      <c r="F364" s="40">
        <v>45822</v>
      </c>
      <c r="G364" s="2" t="s">
        <v>13</v>
      </c>
      <c r="H364" s="87">
        <v>0.3125</v>
      </c>
      <c r="I364" s="87">
        <v>0.6875</v>
      </c>
      <c r="J364" s="88" t="str">
        <f t="shared" si="28"/>
        <v>Vắng mặt</v>
      </c>
      <c r="K364" s="2" t="s">
        <v>23</v>
      </c>
      <c r="L364" s="2" t="s">
        <v>14</v>
      </c>
      <c r="M364" s="35" t="s">
        <v>830</v>
      </c>
      <c r="N364" s="37">
        <f t="shared" si="29"/>
        <v>0</v>
      </c>
      <c r="O364" s="37">
        <f t="shared" si="30"/>
        <v>0</v>
      </c>
      <c r="P364" s="91">
        <f t="shared" si="31"/>
        <v>0</v>
      </c>
    </row>
    <row r="365" spans="1:16" x14ac:dyDescent="0.25">
      <c r="A365" t="str">
        <f t="shared" si="32"/>
        <v>2545824</v>
      </c>
      <c r="B365" s="2" t="s">
        <v>492</v>
      </c>
      <c r="C365" s="2" t="s">
        <v>493</v>
      </c>
      <c r="D365" s="2" t="s">
        <v>867</v>
      </c>
      <c r="E365" s="2" t="s">
        <v>44</v>
      </c>
      <c r="F365" s="40">
        <v>45824</v>
      </c>
      <c r="G365" s="2" t="s">
        <v>13</v>
      </c>
      <c r="H365" s="87">
        <v>0.3125</v>
      </c>
      <c r="I365" s="87">
        <v>0.6875</v>
      </c>
      <c r="J365" s="88" t="str">
        <f t="shared" si="28"/>
        <v>Vắng mặt</v>
      </c>
      <c r="K365" s="2" t="s">
        <v>504</v>
      </c>
      <c r="L365" s="2" t="s">
        <v>14</v>
      </c>
      <c r="M365" s="35" t="s">
        <v>830</v>
      </c>
      <c r="N365" s="37">
        <f t="shared" si="29"/>
        <v>0</v>
      </c>
      <c r="O365" s="37">
        <f t="shared" si="30"/>
        <v>0</v>
      </c>
      <c r="P365" s="91">
        <f t="shared" si="31"/>
        <v>0</v>
      </c>
    </row>
    <row r="366" spans="1:16" x14ac:dyDescent="0.25">
      <c r="A366" t="str">
        <f t="shared" si="32"/>
        <v>2545825</v>
      </c>
      <c r="B366" s="2" t="s">
        <v>492</v>
      </c>
      <c r="C366" s="2" t="s">
        <v>493</v>
      </c>
      <c r="D366" s="2" t="s">
        <v>867</v>
      </c>
      <c r="E366" s="2" t="s">
        <v>47</v>
      </c>
      <c r="F366" s="40">
        <v>45825</v>
      </c>
      <c r="G366" s="2" t="s">
        <v>13</v>
      </c>
      <c r="H366" s="87">
        <v>0.3125</v>
      </c>
      <c r="I366" s="87">
        <v>0.6875</v>
      </c>
      <c r="J366" s="88" t="str">
        <f t="shared" si="28"/>
        <v>Vắng mặt</v>
      </c>
      <c r="K366" s="2" t="s">
        <v>505</v>
      </c>
      <c r="L366" s="2" t="s">
        <v>14</v>
      </c>
      <c r="M366" s="35" t="s">
        <v>830</v>
      </c>
      <c r="N366" s="37">
        <f t="shared" si="29"/>
        <v>0</v>
      </c>
      <c r="O366" s="37">
        <f t="shared" si="30"/>
        <v>0</v>
      </c>
      <c r="P366" s="91">
        <f t="shared" si="31"/>
        <v>0</v>
      </c>
    </row>
    <row r="367" spans="1:16" x14ac:dyDescent="0.25">
      <c r="A367" t="str">
        <f t="shared" si="32"/>
        <v>2545826</v>
      </c>
      <c r="B367" s="2" t="s">
        <v>492</v>
      </c>
      <c r="C367" s="2" t="s">
        <v>493</v>
      </c>
      <c r="D367" s="2" t="s">
        <v>867</v>
      </c>
      <c r="E367" s="2" t="s">
        <v>50</v>
      </c>
      <c r="F367" s="40">
        <v>45826</v>
      </c>
      <c r="G367" s="2" t="s">
        <v>13</v>
      </c>
      <c r="H367" s="87">
        <v>0.3125</v>
      </c>
      <c r="I367" s="87">
        <v>0.6875</v>
      </c>
      <c r="J367" s="88" t="str">
        <f t="shared" si="28"/>
        <v>Vắng mặt</v>
      </c>
      <c r="K367" s="2" t="s">
        <v>506</v>
      </c>
      <c r="L367" s="2" t="s">
        <v>14</v>
      </c>
      <c r="M367" s="35" t="s">
        <v>830</v>
      </c>
      <c r="N367" s="37">
        <f t="shared" si="29"/>
        <v>2</v>
      </c>
      <c r="O367" s="37">
        <f t="shared" si="30"/>
        <v>0</v>
      </c>
      <c r="P367" s="91">
        <f t="shared" si="31"/>
        <v>0</v>
      </c>
    </row>
    <row r="368" spans="1:16" x14ac:dyDescent="0.25">
      <c r="A368" t="str">
        <f t="shared" si="32"/>
        <v>2545827</v>
      </c>
      <c r="B368" s="2" t="s">
        <v>492</v>
      </c>
      <c r="C368" s="2" t="s">
        <v>493</v>
      </c>
      <c r="D368" s="2" t="s">
        <v>867</v>
      </c>
      <c r="E368" s="2" t="s">
        <v>53</v>
      </c>
      <c r="F368" s="40">
        <v>45827</v>
      </c>
      <c r="G368" s="2" t="s">
        <v>13</v>
      </c>
      <c r="H368" s="87">
        <v>0.3125</v>
      </c>
      <c r="I368" s="87">
        <v>0.6875</v>
      </c>
      <c r="J368" s="88" t="str">
        <f t="shared" si="28"/>
        <v>Vắng mặt</v>
      </c>
      <c r="K368" s="2" t="s">
        <v>507</v>
      </c>
      <c r="L368" s="2" t="s">
        <v>14</v>
      </c>
      <c r="M368" s="35" t="s">
        <v>830</v>
      </c>
      <c r="N368" s="37">
        <f t="shared" si="29"/>
        <v>0</v>
      </c>
      <c r="O368" s="37">
        <f t="shared" si="30"/>
        <v>0</v>
      </c>
      <c r="P368" s="91">
        <f t="shared" si="31"/>
        <v>0</v>
      </c>
    </row>
    <row r="369" spans="1:16" x14ac:dyDescent="0.25">
      <c r="A369" t="str">
        <f t="shared" si="32"/>
        <v>2545828</v>
      </c>
      <c r="B369" s="2" t="s">
        <v>492</v>
      </c>
      <c r="C369" s="2" t="s">
        <v>493</v>
      </c>
      <c r="D369" s="2" t="s">
        <v>867</v>
      </c>
      <c r="E369" s="2" t="s">
        <v>56</v>
      </c>
      <c r="F369" s="40">
        <v>45828</v>
      </c>
      <c r="G369" s="2" t="s">
        <v>13</v>
      </c>
      <c r="H369" s="87">
        <v>0.3125</v>
      </c>
      <c r="I369" s="87">
        <v>0.6875</v>
      </c>
      <c r="J369" s="88" t="str">
        <f t="shared" si="28"/>
        <v>Vắng mặt</v>
      </c>
      <c r="K369" s="2" t="s">
        <v>508</v>
      </c>
      <c r="L369" s="2" t="s">
        <v>14</v>
      </c>
      <c r="M369" s="35" t="s">
        <v>830</v>
      </c>
      <c r="N369" s="37">
        <f t="shared" si="29"/>
        <v>8</v>
      </c>
      <c r="O369" s="37">
        <f t="shared" si="30"/>
        <v>0</v>
      </c>
      <c r="P369" s="91">
        <f t="shared" si="31"/>
        <v>30</v>
      </c>
    </row>
    <row r="370" spans="1:16" x14ac:dyDescent="0.25">
      <c r="A370" t="str">
        <f t="shared" si="32"/>
        <v>2545829</v>
      </c>
      <c r="B370" s="2" t="s">
        <v>492</v>
      </c>
      <c r="C370" s="2" t="s">
        <v>493</v>
      </c>
      <c r="D370" s="2" t="s">
        <v>867</v>
      </c>
      <c r="E370" s="2" t="s">
        <v>58</v>
      </c>
      <c r="F370" s="40">
        <v>45829</v>
      </c>
      <c r="G370" s="2" t="s">
        <v>13</v>
      </c>
      <c r="H370" s="87">
        <v>0.3125</v>
      </c>
      <c r="I370" s="87">
        <v>0.6875</v>
      </c>
      <c r="J370" s="88" t="str">
        <f t="shared" si="28"/>
        <v>Vắng mặt</v>
      </c>
      <c r="K370" s="2" t="s">
        <v>509</v>
      </c>
      <c r="L370" s="2" t="s">
        <v>14</v>
      </c>
      <c r="M370" s="35" t="s">
        <v>830</v>
      </c>
      <c r="N370" s="37">
        <f t="shared" si="29"/>
        <v>0</v>
      </c>
      <c r="O370" s="37">
        <f t="shared" si="30"/>
        <v>0</v>
      </c>
      <c r="P370" s="91">
        <f t="shared" si="31"/>
        <v>0</v>
      </c>
    </row>
    <row r="371" spans="1:16" x14ac:dyDescent="0.25">
      <c r="A371" t="str">
        <f t="shared" si="32"/>
        <v>2545831</v>
      </c>
      <c r="B371" s="2" t="s">
        <v>492</v>
      </c>
      <c r="C371" s="2" t="s">
        <v>493</v>
      </c>
      <c r="D371" s="2" t="s">
        <v>867</v>
      </c>
      <c r="E371" s="2" t="s">
        <v>61</v>
      </c>
      <c r="F371" s="40">
        <v>45831</v>
      </c>
      <c r="G371" s="2" t="s">
        <v>13</v>
      </c>
      <c r="H371" s="87">
        <v>0.3125</v>
      </c>
      <c r="I371" s="87">
        <v>0.6875</v>
      </c>
      <c r="J371" s="88" t="str">
        <f t="shared" si="28"/>
        <v>Vắng mặt</v>
      </c>
      <c r="K371" s="2" t="s">
        <v>510</v>
      </c>
      <c r="L371" s="2" t="s">
        <v>14</v>
      </c>
      <c r="M371" s="35" t="s">
        <v>830</v>
      </c>
      <c r="N371" s="37">
        <f t="shared" si="29"/>
        <v>0</v>
      </c>
      <c r="O371" s="37">
        <f t="shared" si="30"/>
        <v>0</v>
      </c>
      <c r="P371" s="91">
        <f t="shared" si="31"/>
        <v>0</v>
      </c>
    </row>
    <row r="372" spans="1:16" x14ac:dyDescent="0.25">
      <c r="A372" t="str">
        <f t="shared" si="32"/>
        <v>2545832</v>
      </c>
      <c r="B372" s="2" t="s">
        <v>492</v>
      </c>
      <c r="C372" s="2" t="s">
        <v>493</v>
      </c>
      <c r="D372" s="2" t="s">
        <v>867</v>
      </c>
      <c r="E372" s="2" t="s">
        <v>64</v>
      </c>
      <c r="F372" s="40">
        <v>45832</v>
      </c>
      <c r="G372" s="2" t="s">
        <v>13</v>
      </c>
      <c r="H372" s="87">
        <v>0.3125</v>
      </c>
      <c r="I372" s="87">
        <v>0.6875</v>
      </c>
      <c r="J372" s="88" t="str">
        <f t="shared" si="28"/>
        <v>Vắng mặt</v>
      </c>
      <c r="K372" s="2" t="s">
        <v>511</v>
      </c>
      <c r="L372" s="2" t="s">
        <v>14</v>
      </c>
      <c r="M372" s="35" t="s">
        <v>830</v>
      </c>
      <c r="N372" s="37">
        <f t="shared" si="29"/>
        <v>9</v>
      </c>
      <c r="O372" s="37">
        <f t="shared" si="30"/>
        <v>0</v>
      </c>
      <c r="P372" s="91">
        <f t="shared" si="31"/>
        <v>30</v>
      </c>
    </row>
    <row r="373" spans="1:16" x14ac:dyDescent="0.25">
      <c r="A373" t="str">
        <f t="shared" si="32"/>
        <v>2545833</v>
      </c>
      <c r="B373" s="2" t="s">
        <v>492</v>
      </c>
      <c r="C373" s="2" t="s">
        <v>493</v>
      </c>
      <c r="D373" s="2" t="s">
        <v>867</v>
      </c>
      <c r="E373" s="2" t="s">
        <v>67</v>
      </c>
      <c r="F373" s="40">
        <v>45833</v>
      </c>
      <c r="G373" s="2" t="s">
        <v>13</v>
      </c>
      <c r="H373" s="87">
        <v>0.3125</v>
      </c>
      <c r="I373" s="87">
        <v>0.6875</v>
      </c>
      <c r="J373" s="88" t="str">
        <f t="shared" si="28"/>
        <v>Vắng mặt</v>
      </c>
      <c r="K373" s="2" t="s">
        <v>512</v>
      </c>
      <c r="L373" s="2" t="s">
        <v>14</v>
      </c>
      <c r="M373" s="35" t="s">
        <v>830</v>
      </c>
      <c r="N373" s="37">
        <f t="shared" si="29"/>
        <v>1</v>
      </c>
      <c r="O373" s="37">
        <f t="shared" si="30"/>
        <v>0</v>
      </c>
      <c r="P373" s="91">
        <f t="shared" si="31"/>
        <v>0</v>
      </c>
    </row>
    <row r="374" spans="1:16" x14ac:dyDescent="0.25">
      <c r="A374" t="str">
        <f t="shared" si="32"/>
        <v>2545834</v>
      </c>
      <c r="B374" s="2" t="s">
        <v>492</v>
      </c>
      <c r="C374" s="2" t="s">
        <v>493</v>
      </c>
      <c r="D374" s="2" t="s">
        <v>867</v>
      </c>
      <c r="E374" s="2" t="s">
        <v>70</v>
      </c>
      <c r="F374" s="40">
        <v>45834</v>
      </c>
      <c r="G374" s="2" t="s">
        <v>13</v>
      </c>
      <c r="H374" s="87">
        <v>0.3125</v>
      </c>
      <c r="I374" s="87">
        <v>0.6875</v>
      </c>
      <c r="J374" s="88" t="str">
        <f t="shared" si="28"/>
        <v>Vắng mặt</v>
      </c>
      <c r="K374" s="2" t="s">
        <v>513</v>
      </c>
      <c r="L374" s="2" t="s">
        <v>14</v>
      </c>
      <c r="M374" s="35" t="s">
        <v>830</v>
      </c>
      <c r="N374" s="37">
        <f t="shared" si="29"/>
        <v>2</v>
      </c>
      <c r="O374" s="37">
        <f t="shared" si="30"/>
        <v>0</v>
      </c>
      <c r="P374" s="91">
        <f t="shared" si="31"/>
        <v>0</v>
      </c>
    </row>
    <row r="375" spans="1:16" x14ac:dyDescent="0.25">
      <c r="A375" t="str">
        <f t="shared" si="32"/>
        <v>2545835</v>
      </c>
      <c r="B375" s="2" t="s">
        <v>492</v>
      </c>
      <c r="C375" s="2" t="s">
        <v>493</v>
      </c>
      <c r="D375" s="2" t="s">
        <v>867</v>
      </c>
      <c r="E375" s="2" t="s">
        <v>73</v>
      </c>
      <c r="F375" s="40">
        <v>45835</v>
      </c>
      <c r="G375" s="2" t="s">
        <v>13</v>
      </c>
      <c r="H375" s="87">
        <v>0.3125</v>
      </c>
      <c r="I375" s="87">
        <v>0.6875</v>
      </c>
      <c r="J375" s="88" t="str">
        <f t="shared" si="28"/>
        <v>Vắng mặt</v>
      </c>
      <c r="K375" s="2" t="s">
        <v>514</v>
      </c>
      <c r="L375" s="2" t="s">
        <v>14</v>
      </c>
      <c r="M375" s="35" t="s">
        <v>830</v>
      </c>
      <c r="N375" s="37">
        <f t="shared" si="29"/>
        <v>5</v>
      </c>
      <c r="O375" s="37">
        <f t="shared" si="30"/>
        <v>0</v>
      </c>
      <c r="P375" s="91">
        <f t="shared" si="31"/>
        <v>0</v>
      </c>
    </row>
    <row r="376" spans="1:16" x14ac:dyDescent="0.25">
      <c r="A376" t="str">
        <f t="shared" si="32"/>
        <v>2545836</v>
      </c>
      <c r="B376" s="2" t="s">
        <v>492</v>
      </c>
      <c r="C376" s="2" t="s">
        <v>493</v>
      </c>
      <c r="D376" s="2" t="s">
        <v>867</v>
      </c>
      <c r="E376" s="2" t="s">
        <v>76</v>
      </c>
      <c r="F376" s="40">
        <v>45836</v>
      </c>
      <c r="G376" s="2" t="s">
        <v>13</v>
      </c>
      <c r="H376" s="87">
        <v>0.3125</v>
      </c>
      <c r="I376" s="87">
        <v>0.6875</v>
      </c>
      <c r="J376" s="88" t="str">
        <f t="shared" si="28"/>
        <v>Vắng mặt</v>
      </c>
      <c r="K376" s="2" t="s">
        <v>515</v>
      </c>
      <c r="L376" s="2" t="s">
        <v>14</v>
      </c>
      <c r="M376" s="35" t="s">
        <v>830</v>
      </c>
      <c r="N376" s="37">
        <f t="shared" si="29"/>
        <v>0</v>
      </c>
      <c r="O376" s="37">
        <f t="shared" si="30"/>
        <v>0</v>
      </c>
      <c r="P376" s="91">
        <f t="shared" si="31"/>
        <v>0</v>
      </c>
    </row>
    <row r="377" spans="1:16" x14ac:dyDescent="0.25">
      <c r="A377" t="str">
        <f t="shared" si="32"/>
        <v>2545838</v>
      </c>
      <c r="B377" s="2" t="s">
        <v>492</v>
      </c>
      <c r="C377" s="2" t="s">
        <v>493</v>
      </c>
      <c r="D377" s="2" t="s">
        <v>867</v>
      </c>
      <c r="E377" s="2" t="s">
        <v>79</v>
      </c>
      <c r="F377" s="40">
        <v>45838</v>
      </c>
      <c r="G377" s="2" t="s">
        <v>13</v>
      </c>
      <c r="H377" s="87">
        <v>0.3125</v>
      </c>
      <c r="I377" s="87">
        <v>0.6875</v>
      </c>
      <c r="J377" s="88" t="str">
        <f t="shared" si="28"/>
        <v>Vắng mặt</v>
      </c>
      <c r="K377" s="2" t="s">
        <v>516</v>
      </c>
      <c r="L377" s="2" t="s">
        <v>14</v>
      </c>
      <c r="M377" s="35" t="s">
        <v>830</v>
      </c>
      <c r="N377" s="37">
        <f t="shared" si="29"/>
        <v>0</v>
      </c>
      <c r="O377" s="37">
        <f t="shared" si="30"/>
        <v>0</v>
      </c>
      <c r="P377" s="91">
        <f t="shared" si="31"/>
        <v>0</v>
      </c>
    </row>
    <row r="378" spans="1:16" x14ac:dyDescent="0.25">
      <c r="A378" t="str">
        <f t="shared" ref="A378:A402" si="33">B378&amp;F378</f>
        <v>3245810</v>
      </c>
      <c r="B378" s="2" t="s">
        <v>517</v>
      </c>
      <c r="C378" s="2" t="s">
        <v>518</v>
      </c>
      <c r="D378" s="2" t="s">
        <v>867</v>
      </c>
      <c r="E378" s="2" t="s">
        <v>12</v>
      </c>
      <c r="F378" s="40">
        <v>45810</v>
      </c>
      <c r="G378" s="2" t="s">
        <v>13</v>
      </c>
      <c r="H378" s="87">
        <v>0.3125</v>
      </c>
      <c r="I378" s="87">
        <v>0.6875</v>
      </c>
      <c r="J378" s="88" t="str">
        <f t="shared" si="28"/>
        <v>Vắng mặt</v>
      </c>
      <c r="K378" s="2" t="s">
        <v>519</v>
      </c>
      <c r="L378" s="2" t="s">
        <v>14</v>
      </c>
      <c r="M378" s="35" t="s">
        <v>830</v>
      </c>
      <c r="N378" s="37">
        <f t="shared" si="29"/>
        <v>0</v>
      </c>
      <c r="O378" s="37">
        <f t="shared" si="30"/>
        <v>0</v>
      </c>
      <c r="P378" s="91">
        <f t="shared" si="31"/>
        <v>0</v>
      </c>
    </row>
    <row r="379" spans="1:16" x14ac:dyDescent="0.25">
      <c r="A379" t="str">
        <f t="shared" si="33"/>
        <v>3245811</v>
      </c>
      <c r="B379" s="2" t="s">
        <v>517</v>
      </c>
      <c r="C379" s="2" t="s">
        <v>518</v>
      </c>
      <c r="D379" s="2" t="s">
        <v>867</v>
      </c>
      <c r="E379" s="2" t="s">
        <v>16</v>
      </c>
      <c r="F379" s="40">
        <v>45811</v>
      </c>
      <c r="G379" s="2" t="s">
        <v>13</v>
      </c>
      <c r="H379" s="87">
        <v>0.3125</v>
      </c>
      <c r="I379" s="87">
        <v>0.6875</v>
      </c>
      <c r="J379" s="88" t="str">
        <f t="shared" si="28"/>
        <v>Bình thường</v>
      </c>
      <c r="K379" s="2" t="s">
        <v>520</v>
      </c>
      <c r="L379" s="2" t="s">
        <v>521</v>
      </c>
      <c r="M379" s="35" t="s">
        <v>830</v>
      </c>
      <c r="N379" s="37">
        <f t="shared" si="29"/>
        <v>0</v>
      </c>
      <c r="O379" s="37">
        <f t="shared" si="30"/>
        <v>8</v>
      </c>
      <c r="P379" s="91">
        <f t="shared" si="31"/>
        <v>0</v>
      </c>
    </row>
    <row r="380" spans="1:16" x14ac:dyDescent="0.25">
      <c r="A380" t="str">
        <f t="shared" si="33"/>
        <v>3245812</v>
      </c>
      <c r="B380" s="2" t="s">
        <v>517</v>
      </c>
      <c r="C380" s="2" t="s">
        <v>518</v>
      </c>
      <c r="D380" s="2" t="s">
        <v>867</v>
      </c>
      <c r="E380" s="2" t="s">
        <v>19</v>
      </c>
      <c r="F380" s="40">
        <v>45812</v>
      </c>
      <c r="G380" s="2" t="s">
        <v>13</v>
      </c>
      <c r="H380" s="87">
        <v>0.3125</v>
      </c>
      <c r="I380" s="87">
        <v>0.6875</v>
      </c>
      <c r="J380" s="88" t="str">
        <f t="shared" si="28"/>
        <v>Vắng mặt</v>
      </c>
      <c r="K380" s="2" t="s">
        <v>522</v>
      </c>
      <c r="L380" s="2" t="s">
        <v>14</v>
      </c>
      <c r="M380" s="35" t="s">
        <v>830</v>
      </c>
      <c r="N380" s="37">
        <f t="shared" si="29"/>
        <v>0</v>
      </c>
      <c r="O380" s="37">
        <f t="shared" si="30"/>
        <v>0</v>
      </c>
      <c r="P380" s="91">
        <f t="shared" si="31"/>
        <v>0</v>
      </c>
    </row>
    <row r="381" spans="1:16" x14ac:dyDescent="0.25">
      <c r="A381" t="str">
        <f t="shared" si="33"/>
        <v>3245813</v>
      </c>
      <c r="B381" s="2" t="s">
        <v>517</v>
      </c>
      <c r="C381" s="2" t="s">
        <v>518</v>
      </c>
      <c r="D381" s="2" t="s">
        <v>867</v>
      </c>
      <c r="E381" s="2" t="s">
        <v>22</v>
      </c>
      <c r="F381" s="40">
        <v>45813</v>
      </c>
      <c r="G381" s="2" t="s">
        <v>13</v>
      </c>
      <c r="H381" s="87">
        <v>0.3125</v>
      </c>
      <c r="I381" s="87">
        <v>0.6875</v>
      </c>
      <c r="J381" s="88" t="str">
        <f t="shared" si="28"/>
        <v>Bình thường</v>
      </c>
      <c r="K381" s="2" t="s">
        <v>523</v>
      </c>
      <c r="L381" s="2" t="s">
        <v>524</v>
      </c>
      <c r="M381" s="35" t="s">
        <v>830</v>
      </c>
      <c r="N381" s="37">
        <f t="shared" si="29"/>
        <v>0</v>
      </c>
      <c r="O381" s="37">
        <f t="shared" si="30"/>
        <v>58</v>
      </c>
      <c r="P381" s="91">
        <f t="shared" si="31"/>
        <v>0</v>
      </c>
    </row>
    <row r="382" spans="1:16" x14ac:dyDescent="0.25">
      <c r="A382" t="str">
        <f t="shared" si="33"/>
        <v>3245814</v>
      </c>
      <c r="B382" s="2" t="s">
        <v>517</v>
      </c>
      <c r="C382" s="2" t="s">
        <v>518</v>
      </c>
      <c r="D382" s="2" t="s">
        <v>867</v>
      </c>
      <c r="E382" s="2" t="s">
        <v>25</v>
      </c>
      <c r="F382" s="40">
        <v>45814</v>
      </c>
      <c r="G382" s="2" t="s">
        <v>13</v>
      </c>
      <c r="H382" s="87">
        <v>0.3125</v>
      </c>
      <c r="I382" s="87">
        <v>0.6875</v>
      </c>
      <c r="J382" s="88" t="str">
        <f t="shared" si="28"/>
        <v>Bình thường</v>
      </c>
      <c r="K382" s="2" t="s">
        <v>525</v>
      </c>
      <c r="L382" s="2" t="s">
        <v>526</v>
      </c>
      <c r="M382" s="35" t="s">
        <v>830</v>
      </c>
      <c r="N382" s="37">
        <f t="shared" si="29"/>
        <v>0</v>
      </c>
      <c r="O382" s="37">
        <f t="shared" si="30"/>
        <v>33</v>
      </c>
      <c r="P382" s="91">
        <f t="shared" si="31"/>
        <v>0</v>
      </c>
    </row>
    <row r="383" spans="1:16" x14ac:dyDescent="0.25">
      <c r="A383" t="str">
        <f t="shared" si="33"/>
        <v>3245815</v>
      </c>
      <c r="B383" s="2" t="s">
        <v>517</v>
      </c>
      <c r="C383" s="2" t="s">
        <v>518</v>
      </c>
      <c r="D383" s="2" t="s">
        <v>867</v>
      </c>
      <c r="E383" s="2" t="s">
        <v>28</v>
      </c>
      <c r="F383" s="40">
        <v>45815</v>
      </c>
      <c r="G383" s="2" t="s">
        <v>13</v>
      </c>
      <c r="H383" s="87">
        <v>0.3125</v>
      </c>
      <c r="I383" s="87">
        <v>0.6875</v>
      </c>
      <c r="J383" s="88" t="str">
        <f t="shared" si="28"/>
        <v>Đi muộn</v>
      </c>
      <c r="K383" s="2" t="s">
        <v>527</v>
      </c>
      <c r="L383" s="2" t="s">
        <v>528</v>
      </c>
      <c r="M383" s="35" t="s">
        <v>830</v>
      </c>
      <c r="N383" s="37">
        <f t="shared" si="29"/>
        <v>17</v>
      </c>
      <c r="O383" s="37">
        <f t="shared" si="30"/>
        <v>65</v>
      </c>
      <c r="P383" s="91">
        <f t="shared" si="31"/>
        <v>50</v>
      </c>
    </row>
    <row r="384" spans="1:16" x14ac:dyDescent="0.25">
      <c r="A384" t="str">
        <f t="shared" si="33"/>
        <v>3245817</v>
      </c>
      <c r="B384" s="2" t="s">
        <v>517</v>
      </c>
      <c r="C384" s="2" t="s">
        <v>518</v>
      </c>
      <c r="D384" s="2" t="s">
        <v>867</v>
      </c>
      <c r="E384" s="2" t="s">
        <v>31</v>
      </c>
      <c r="F384" s="40">
        <v>45817</v>
      </c>
      <c r="G384" s="2" t="s">
        <v>13</v>
      </c>
      <c r="H384" s="87">
        <v>0.3125</v>
      </c>
      <c r="I384" s="87">
        <v>0.6875</v>
      </c>
      <c r="J384" s="88" t="str">
        <f t="shared" si="28"/>
        <v>Bình thường</v>
      </c>
      <c r="K384" s="2" t="s">
        <v>529</v>
      </c>
      <c r="L384" s="2" t="s">
        <v>530</v>
      </c>
      <c r="M384" s="35" t="s">
        <v>830</v>
      </c>
      <c r="N384" s="37">
        <f t="shared" si="29"/>
        <v>0</v>
      </c>
      <c r="O384" s="37">
        <f t="shared" si="30"/>
        <v>155</v>
      </c>
      <c r="P384" s="91">
        <f t="shared" si="31"/>
        <v>0</v>
      </c>
    </row>
    <row r="385" spans="1:17" x14ac:dyDescent="0.25">
      <c r="A385" t="str">
        <f t="shared" si="33"/>
        <v>3245818</v>
      </c>
      <c r="B385" s="2" t="s">
        <v>517</v>
      </c>
      <c r="C385" s="2" t="s">
        <v>518</v>
      </c>
      <c r="D385" s="2" t="s">
        <v>867</v>
      </c>
      <c r="E385" s="2" t="s">
        <v>34</v>
      </c>
      <c r="F385" s="40">
        <v>45818</v>
      </c>
      <c r="G385" s="2" t="s">
        <v>13</v>
      </c>
      <c r="H385" s="87">
        <v>0.3125</v>
      </c>
      <c r="I385" s="87">
        <v>0.6875</v>
      </c>
      <c r="J385" s="88" t="str">
        <f t="shared" si="28"/>
        <v>Bình thường</v>
      </c>
      <c r="K385" s="2" t="s">
        <v>531</v>
      </c>
      <c r="L385" s="2" t="s">
        <v>532</v>
      </c>
      <c r="M385" s="35" t="s">
        <v>830</v>
      </c>
      <c r="N385" s="37">
        <f t="shared" si="29"/>
        <v>1</v>
      </c>
      <c r="O385" s="37">
        <f t="shared" si="30"/>
        <v>56</v>
      </c>
      <c r="P385" s="91">
        <f t="shared" si="31"/>
        <v>0</v>
      </c>
    </row>
    <row r="386" spans="1:17" x14ac:dyDescent="0.25">
      <c r="A386" t="str">
        <f t="shared" si="33"/>
        <v>3245819</v>
      </c>
      <c r="B386" s="2" t="s">
        <v>517</v>
      </c>
      <c r="C386" s="2" t="s">
        <v>518</v>
      </c>
      <c r="D386" s="2" t="s">
        <v>867</v>
      </c>
      <c r="E386" s="2" t="s">
        <v>37</v>
      </c>
      <c r="F386" s="40">
        <v>45819</v>
      </c>
      <c r="G386" s="2" t="s">
        <v>13</v>
      </c>
      <c r="H386" s="87">
        <v>0.3125</v>
      </c>
      <c r="I386" s="87">
        <v>0.6875</v>
      </c>
      <c r="J386" s="88" t="str">
        <f t="shared" si="28"/>
        <v>Bình thường</v>
      </c>
      <c r="K386" s="2" t="s">
        <v>533</v>
      </c>
      <c r="L386" s="2" t="s">
        <v>534</v>
      </c>
      <c r="M386" s="35" t="s">
        <v>830</v>
      </c>
      <c r="N386" s="37">
        <f t="shared" si="29"/>
        <v>1</v>
      </c>
      <c r="O386" s="37">
        <f t="shared" si="30"/>
        <v>68</v>
      </c>
      <c r="P386" s="91">
        <f t="shared" si="31"/>
        <v>0</v>
      </c>
    </row>
    <row r="387" spans="1:17" x14ac:dyDescent="0.25">
      <c r="A387" t="str">
        <f t="shared" si="33"/>
        <v>3245820</v>
      </c>
      <c r="B387" s="2" t="s">
        <v>517</v>
      </c>
      <c r="C387" s="2" t="s">
        <v>518</v>
      </c>
      <c r="D387" s="2" t="s">
        <v>867</v>
      </c>
      <c r="E387" s="2" t="s">
        <v>40</v>
      </c>
      <c r="F387" s="40">
        <v>45820</v>
      </c>
      <c r="G387" s="2" t="s">
        <v>13</v>
      </c>
      <c r="H387" s="87">
        <v>0.3125</v>
      </c>
      <c r="I387" s="87">
        <v>0.6875</v>
      </c>
      <c r="J387" s="88" t="str">
        <f t="shared" si="28"/>
        <v>Bình thường</v>
      </c>
      <c r="K387" s="2" t="s">
        <v>535</v>
      </c>
      <c r="L387" s="2" t="s">
        <v>536</v>
      </c>
      <c r="M387" s="35" t="s">
        <v>830</v>
      </c>
      <c r="N387" s="37">
        <f t="shared" si="29"/>
        <v>0</v>
      </c>
      <c r="O387" s="37">
        <f t="shared" si="30"/>
        <v>3</v>
      </c>
      <c r="P387" s="91">
        <f t="shared" si="31"/>
        <v>0</v>
      </c>
    </row>
    <row r="388" spans="1:17" s="44" customFormat="1" x14ac:dyDescent="0.25">
      <c r="A388" s="44" t="str">
        <f t="shared" si="33"/>
        <v>3245821</v>
      </c>
      <c r="B388" s="45" t="s">
        <v>517</v>
      </c>
      <c r="C388" s="45" t="s">
        <v>518</v>
      </c>
      <c r="D388" s="45" t="s">
        <v>867</v>
      </c>
      <c r="E388" s="2" t="s">
        <v>42</v>
      </c>
      <c r="F388" s="51">
        <v>45821</v>
      </c>
      <c r="G388" s="45" t="s">
        <v>13</v>
      </c>
      <c r="H388" s="85">
        <v>0.3125</v>
      </c>
      <c r="I388" s="85">
        <v>0.6875</v>
      </c>
      <c r="J388" s="86" t="str">
        <f t="shared" ref="J388:J451" si="34">IF(OR(K388="-",L388="-"),"Vắng mặt",IF(AND(TIMEVALUE(K388)&gt;H388+TIME(0,5,0),TIMEVALUE(L388)&lt;I388),"Đi muộn, về sớm",IF(TIMEVALUE(K388)&gt;H388+TIME(0,5,0),"Đi muộn",IF(TIMEVALUE(L388)&lt;I388,"Về sớm","Bình thường"))))</f>
        <v>Vắng mặt</v>
      </c>
      <c r="K388" s="45" t="s">
        <v>14</v>
      </c>
      <c r="L388" s="45" t="s">
        <v>14</v>
      </c>
      <c r="M388" s="78" t="s">
        <v>809</v>
      </c>
      <c r="N388" s="79">
        <f t="shared" ref="N388:N451" si="35">IF(K388="-",0,IF(TIMEVALUE(K388)&lt;=H388,0,ROUNDDOWN((TIMEVALUE(K388)-H388)*24*60,0)))</f>
        <v>0</v>
      </c>
      <c r="O388" s="79">
        <f t="shared" ref="O388:O451" si="36">IF(L388="-",0,IF(TIMEVALUE(L388)&lt;=I388,0,ROUNDDOWN((TIMEVALUE(L388)-I388)*24*60,0)))</f>
        <v>0</v>
      </c>
      <c r="P388" s="79">
        <f t="shared" ref="P388:P451" si="37">IF(N388&gt;60,"trừ nửa ngày lương",IF(AND(N388&gt;=6,N388&lt;=15),30,IF(AND(N388&gt;15,N388&lt;=60),50,0)))</f>
        <v>0</v>
      </c>
      <c r="Q388" s="80" t="s">
        <v>860</v>
      </c>
    </row>
    <row r="389" spans="1:17" x14ac:dyDescent="0.25">
      <c r="A389" t="str">
        <f t="shared" si="33"/>
        <v>3245822</v>
      </c>
      <c r="B389" s="2" t="s">
        <v>517</v>
      </c>
      <c r="C389" s="2" t="s">
        <v>518</v>
      </c>
      <c r="D389" s="2" t="s">
        <v>867</v>
      </c>
      <c r="E389" s="2" t="s">
        <v>43</v>
      </c>
      <c r="F389" s="40">
        <v>45822</v>
      </c>
      <c r="G389" s="2" t="s">
        <v>13</v>
      </c>
      <c r="H389" s="87">
        <v>0.3125</v>
      </c>
      <c r="I389" s="87">
        <v>0.6875</v>
      </c>
      <c r="J389" s="88" t="str">
        <f t="shared" si="34"/>
        <v>Vắng mặt</v>
      </c>
      <c r="K389" s="2" t="s">
        <v>537</v>
      </c>
      <c r="L389" s="2" t="s">
        <v>14</v>
      </c>
      <c r="M389" s="35" t="s">
        <v>830</v>
      </c>
      <c r="N389" s="37">
        <f t="shared" si="35"/>
        <v>0</v>
      </c>
      <c r="O389" s="37">
        <f t="shared" si="36"/>
        <v>0</v>
      </c>
      <c r="P389" s="91">
        <f t="shared" si="37"/>
        <v>0</v>
      </c>
    </row>
    <row r="390" spans="1:17" x14ac:dyDescent="0.25">
      <c r="A390" t="str">
        <f t="shared" si="33"/>
        <v>3245824</v>
      </c>
      <c r="B390" s="2" t="s">
        <v>517</v>
      </c>
      <c r="C390" s="2" t="s">
        <v>518</v>
      </c>
      <c r="D390" s="2" t="s">
        <v>867</v>
      </c>
      <c r="E390" s="2" t="s">
        <v>44</v>
      </c>
      <c r="F390" s="40">
        <v>45824</v>
      </c>
      <c r="G390" s="2" t="s">
        <v>13</v>
      </c>
      <c r="H390" s="87">
        <v>0.3125</v>
      </c>
      <c r="I390" s="87">
        <v>0.6875</v>
      </c>
      <c r="J390" s="88" t="str">
        <f t="shared" si="34"/>
        <v>Bình thường</v>
      </c>
      <c r="K390" s="2" t="s">
        <v>538</v>
      </c>
      <c r="L390" s="2" t="s">
        <v>539</v>
      </c>
      <c r="M390" s="35" t="s">
        <v>830</v>
      </c>
      <c r="N390" s="37">
        <f t="shared" si="35"/>
        <v>0</v>
      </c>
      <c r="O390" s="37">
        <f t="shared" si="36"/>
        <v>135</v>
      </c>
      <c r="P390" s="91">
        <f t="shared" si="37"/>
        <v>0</v>
      </c>
    </row>
    <row r="391" spans="1:17" x14ac:dyDescent="0.25">
      <c r="A391" t="str">
        <f t="shared" si="33"/>
        <v>3245825</v>
      </c>
      <c r="B391" s="2" t="s">
        <v>517</v>
      </c>
      <c r="C391" s="2" t="s">
        <v>518</v>
      </c>
      <c r="D391" s="2" t="s">
        <v>867</v>
      </c>
      <c r="E391" s="2" t="s">
        <v>47</v>
      </c>
      <c r="F391" s="40">
        <v>45825</v>
      </c>
      <c r="G391" s="2" t="s">
        <v>13</v>
      </c>
      <c r="H391" s="87">
        <v>0.3125</v>
      </c>
      <c r="I391" s="87">
        <v>0.6875</v>
      </c>
      <c r="J391" s="88" t="str">
        <f t="shared" si="34"/>
        <v>Bình thường</v>
      </c>
      <c r="K391" s="2" t="s">
        <v>540</v>
      </c>
      <c r="L391" s="2" t="s">
        <v>541</v>
      </c>
      <c r="M391" s="35" t="s">
        <v>830</v>
      </c>
      <c r="N391" s="37">
        <f t="shared" si="35"/>
        <v>0</v>
      </c>
      <c r="O391" s="37">
        <f t="shared" si="36"/>
        <v>70</v>
      </c>
      <c r="P391" s="91">
        <f t="shared" si="37"/>
        <v>0</v>
      </c>
    </row>
    <row r="392" spans="1:17" x14ac:dyDescent="0.25">
      <c r="A392" t="str">
        <f t="shared" si="33"/>
        <v>3245826</v>
      </c>
      <c r="B392" s="2" t="s">
        <v>517</v>
      </c>
      <c r="C392" s="2" t="s">
        <v>518</v>
      </c>
      <c r="D392" s="2" t="s">
        <v>867</v>
      </c>
      <c r="E392" s="2" t="s">
        <v>50</v>
      </c>
      <c r="F392" s="40">
        <v>45826</v>
      </c>
      <c r="G392" s="2" t="s">
        <v>13</v>
      </c>
      <c r="H392" s="87">
        <v>0.3125</v>
      </c>
      <c r="I392" s="87">
        <v>0.6875</v>
      </c>
      <c r="J392" s="88" t="str">
        <f t="shared" si="34"/>
        <v>Bình thường</v>
      </c>
      <c r="K392" s="2" t="s">
        <v>542</v>
      </c>
      <c r="L392" s="2" t="s">
        <v>543</v>
      </c>
      <c r="M392" s="35" t="s">
        <v>830</v>
      </c>
      <c r="N392" s="37">
        <f t="shared" si="35"/>
        <v>0</v>
      </c>
      <c r="O392" s="37">
        <f t="shared" si="36"/>
        <v>46</v>
      </c>
      <c r="P392" s="91">
        <f t="shared" si="37"/>
        <v>0</v>
      </c>
    </row>
    <row r="393" spans="1:17" x14ac:dyDescent="0.25">
      <c r="A393" t="str">
        <f t="shared" si="33"/>
        <v>3245827</v>
      </c>
      <c r="B393" s="2" t="s">
        <v>517</v>
      </c>
      <c r="C393" s="2" t="s">
        <v>518</v>
      </c>
      <c r="D393" s="2" t="s">
        <v>867</v>
      </c>
      <c r="E393" s="2" t="s">
        <v>53</v>
      </c>
      <c r="F393" s="40">
        <v>45827</v>
      </c>
      <c r="G393" s="2" t="s">
        <v>13</v>
      </c>
      <c r="H393" s="87">
        <v>0.3125</v>
      </c>
      <c r="I393" s="87">
        <v>0.6875</v>
      </c>
      <c r="J393" s="88" t="str">
        <f t="shared" si="34"/>
        <v>Bình thường</v>
      </c>
      <c r="K393" s="2" t="s">
        <v>544</v>
      </c>
      <c r="L393" s="2" t="s">
        <v>545</v>
      </c>
      <c r="M393" s="35" t="s">
        <v>830</v>
      </c>
      <c r="N393" s="37">
        <f t="shared" si="35"/>
        <v>2</v>
      </c>
      <c r="O393" s="37">
        <f t="shared" si="36"/>
        <v>12</v>
      </c>
      <c r="P393" s="91">
        <f t="shared" si="37"/>
        <v>0</v>
      </c>
    </row>
    <row r="394" spans="1:17" x14ac:dyDescent="0.25">
      <c r="A394" t="str">
        <f t="shared" si="33"/>
        <v>3245828</v>
      </c>
      <c r="B394" s="2" t="s">
        <v>517</v>
      </c>
      <c r="C394" s="2" t="s">
        <v>518</v>
      </c>
      <c r="D394" s="2" t="s">
        <v>867</v>
      </c>
      <c r="E394" s="2" t="s">
        <v>56</v>
      </c>
      <c r="F394" s="40">
        <v>45828</v>
      </c>
      <c r="G394" s="2" t="s">
        <v>13</v>
      </c>
      <c r="H394" s="87">
        <v>0.3125</v>
      </c>
      <c r="I394" s="87">
        <v>0.6875</v>
      </c>
      <c r="J394" s="88" t="str">
        <f t="shared" si="34"/>
        <v>Vắng mặt</v>
      </c>
      <c r="K394" s="2" t="s">
        <v>546</v>
      </c>
      <c r="L394" s="2" t="s">
        <v>14</v>
      </c>
      <c r="M394" s="35" t="s">
        <v>830</v>
      </c>
      <c r="N394" s="37">
        <f t="shared" si="35"/>
        <v>3</v>
      </c>
      <c r="O394" s="37">
        <f t="shared" si="36"/>
        <v>0</v>
      </c>
      <c r="P394" s="91">
        <f t="shared" si="37"/>
        <v>0</v>
      </c>
    </row>
    <row r="395" spans="1:17" x14ac:dyDescent="0.25">
      <c r="A395" t="str">
        <f t="shared" si="33"/>
        <v>3245829</v>
      </c>
      <c r="B395" s="2" t="s">
        <v>517</v>
      </c>
      <c r="C395" s="2" t="s">
        <v>518</v>
      </c>
      <c r="D395" s="2" t="s">
        <v>867</v>
      </c>
      <c r="E395" s="2" t="s">
        <v>58</v>
      </c>
      <c r="F395" s="40">
        <v>45829</v>
      </c>
      <c r="G395" s="2" t="s">
        <v>13</v>
      </c>
      <c r="H395" s="87">
        <v>0.3125</v>
      </c>
      <c r="I395" s="87">
        <v>0.6875</v>
      </c>
      <c r="J395" s="88" t="str">
        <f t="shared" si="34"/>
        <v>Vắng mặt</v>
      </c>
      <c r="K395" s="2" t="s">
        <v>547</v>
      </c>
      <c r="L395" s="2" t="s">
        <v>14</v>
      </c>
      <c r="M395" s="35" t="s">
        <v>830</v>
      </c>
      <c r="N395" s="37">
        <f t="shared" si="35"/>
        <v>0</v>
      </c>
      <c r="O395" s="37">
        <f t="shared" si="36"/>
        <v>0</v>
      </c>
      <c r="P395" s="91">
        <f t="shared" si="37"/>
        <v>0</v>
      </c>
    </row>
    <row r="396" spans="1:17" x14ac:dyDescent="0.25">
      <c r="A396" t="str">
        <f t="shared" si="33"/>
        <v>3245831</v>
      </c>
      <c r="B396" s="2" t="s">
        <v>517</v>
      </c>
      <c r="C396" s="2" t="s">
        <v>518</v>
      </c>
      <c r="D396" s="2" t="s">
        <v>867</v>
      </c>
      <c r="E396" s="2" t="s">
        <v>61</v>
      </c>
      <c r="F396" s="40">
        <v>45831</v>
      </c>
      <c r="G396" s="2" t="s">
        <v>13</v>
      </c>
      <c r="H396" s="87">
        <v>0.3125</v>
      </c>
      <c r="I396" s="87">
        <v>0.6875</v>
      </c>
      <c r="J396" s="88" t="str">
        <f t="shared" si="34"/>
        <v>Vắng mặt</v>
      </c>
      <c r="K396" s="2" t="s">
        <v>548</v>
      </c>
      <c r="L396" s="2" t="s">
        <v>14</v>
      </c>
      <c r="M396" s="35" t="s">
        <v>830</v>
      </c>
      <c r="N396" s="37">
        <f t="shared" si="35"/>
        <v>7</v>
      </c>
      <c r="O396" s="37">
        <f t="shared" si="36"/>
        <v>0</v>
      </c>
      <c r="P396" s="91">
        <f t="shared" si="37"/>
        <v>30</v>
      </c>
    </row>
    <row r="397" spans="1:17" x14ac:dyDescent="0.25">
      <c r="A397" t="str">
        <f t="shared" si="33"/>
        <v>3245832</v>
      </c>
      <c r="B397" s="2" t="s">
        <v>517</v>
      </c>
      <c r="C397" s="2" t="s">
        <v>518</v>
      </c>
      <c r="D397" s="2" t="s">
        <v>867</v>
      </c>
      <c r="E397" s="2" t="s">
        <v>64</v>
      </c>
      <c r="F397" s="40">
        <v>45832</v>
      </c>
      <c r="G397" s="2" t="s">
        <v>13</v>
      </c>
      <c r="H397" s="87">
        <v>0.3125</v>
      </c>
      <c r="I397" s="87">
        <v>0.6875</v>
      </c>
      <c r="J397" s="88" t="str">
        <f t="shared" si="34"/>
        <v>Bình thường</v>
      </c>
      <c r="K397" s="2" t="s">
        <v>549</v>
      </c>
      <c r="L397" s="2" t="s">
        <v>550</v>
      </c>
      <c r="M397" s="35" t="s">
        <v>830</v>
      </c>
      <c r="N397" s="37">
        <f t="shared" si="35"/>
        <v>1</v>
      </c>
      <c r="O397" s="37">
        <f t="shared" si="36"/>
        <v>41</v>
      </c>
      <c r="P397" s="91">
        <f t="shared" si="37"/>
        <v>0</v>
      </c>
    </row>
    <row r="398" spans="1:17" x14ac:dyDescent="0.25">
      <c r="A398" t="str">
        <f t="shared" si="33"/>
        <v>3245833</v>
      </c>
      <c r="B398" s="2" t="s">
        <v>517</v>
      </c>
      <c r="C398" s="2" t="s">
        <v>518</v>
      </c>
      <c r="D398" s="2" t="s">
        <v>867</v>
      </c>
      <c r="E398" s="2" t="s">
        <v>67</v>
      </c>
      <c r="F398" s="40">
        <v>45833</v>
      </c>
      <c r="G398" s="2" t="s">
        <v>13</v>
      </c>
      <c r="H398" s="87">
        <v>0.3125</v>
      </c>
      <c r="I398" s="87">
        <v>0.6875</v>
      </c>
      <c r="J398" s="88" t="str">
        <f t="shared" si="34"/>
        <v>Bình thường</v>
      </c>
      <c r="K398" s="2" t="s">
        <v>551</v>
      </c>
      <c r="L398" s="2" t="s">
        <v>552</v>
      </c>
      <c r="M398" s="35" t="s">
        <v>830</v>
      </c>
      <c r="N398" s="37">
        <f t="shared" si="35"/>
        <v>0</v>
      </c>
      <c r="O398" s="37">
        <f t="shared" si="36"/>
        <v>4</v>
      </c>
      <c r="P398" s="91">
        <f t="shared" si="37"/>
        <v>0</v>
      </c>
    </row>
    <row r="399" spans="1:17" x14ac:dyDescent="0.25">
      <c r="A399" t="str">
        <f t="shared" si="33"/>
        <v>3245834</v>
      </c>
      <c r="B399" s="2" t="s">
        <v>517</v>
      </c>
      <c r="C399" s="2" t="s">
        <v>518</v>
      </c>
      <c r="D399" s="2" t="s">
        <v>867</v>
      </c>
      <c r="E399" s="2" t="s">
        <v>70</v>
      </c>
      <c r="F399" s="40">
        <v>45834</v>
      </c>
      <c r="G399" s="2" t="s">
        <v>13</v>
      </c>
      <c r="H399" s="87">
        <v>0.3125</v>
      </c>
      <c r="I399" s="87">
        <v>0.6875</v>
      </c>
      <c r="J399" s="88" t="str">
        <f t="shared" si="34"/>
        <v>Bình thường</v>
      </c>
      <c r="K399" s="2" t="s">
        <v>553</v>
      </c>
      <c r="L399" s="2" t="s">
        <v>554</v>
      </c>
      <c r="M399" s="35" t="s">
        <v>830</v>
      </c>
      <c r="N399" s="37">
        <f t="shared" si="35"/>
        <v>0</v>
      </c>
      <c r="O399" s="37">
        <f t="shared" si="36"/>
        <v>56</v>
      </c>
      <c r="P399" s="91">
        <f t="shared" si="37"/>
        <v>0</v>
      </c>
    </row>
    <row r="400" spans="1:17" s="44" customFormat="1" x14ac:dyDescent="0.25">
      <c r="A400" s="44" t="str">
        <f t="shared" si="33"/>
        <v>3245835</v>
      </c>
      <c r="B400" s="45" t="s">
        <v>517</v>
      </c>
      <c r="C400" s="45" t="s">
        <v>518</v>
      </c>
      <c r="D400" s="45" t="s">
        <v>867</v>
      </c>
      <c r="E400" s="2" t="s">
        <v>73</v>
      </c>
      <c r="F400" s="51">
        <v>45835</v>
      </c>
      <c r="G400" s="45" t="s">
        <v>13</v>
      </c>
      <c r="H400" s="85">
        <v>0.3125</v>
      </c>
      <c r="I400" s="85">
        <v>0.6875</v>
      </c>
      <c r="J400" s="86" t="str">
        <f t="shared" si="34"/>
        <v>Vắng mặt</v>
      </c>
      <c r="K400" s="45" t="s">
        <v>14</v>
      </c>
      <c r="L400" s="45" t="s">
        <v>14</v>
      </c>
      <c r="M400" s="78" t="s">
        <v>808</v>
      </c>
      <c r="N400" s="79">
        <f t="shared" si="35"/>
        <v>0</v>
      </c>
      <c r="O400" s="79">
        <f t="shared" si="36"/>
        <v>0</v>
      </c>
      <c r="P400" s="79">
        <f t="shared" si="37"/>
        <v>0</v>
      </c>
      <c r="Q400" s="80" t="s">
        <v>860</v>
      </c>
    </row>
    <row r="401" spans="1:17" x14ac:dyDescent="0.25">
      <c r="A401" t="str">
        <f t="shared" si="33"/>
        <v>3245836</v>
      </c>
      <c r="B401" s="2" t="s">
        <v>517</v>
      </c>
      <c r="C401" s="2" t="s">
        <v>518</v>
      </c>
      <c r="D401" s="2" t="s">
        <v>867</v>
      </c>
      <c r="E401" s="2" t="s">
        <v>76</v>
      </c>
      <c r="F401" s="40">
        <v>45836</v>
      </c>
      <c r="G401" s="2" t="s">
        <v>13</v>
      </c>
      <c r="H401" s="87">
        <v>0.3125</v>
      </c>
      <c r="I401" s="87">
        <v>0.6875</v>
      </c>
      <c r="J401" s="88" t="str">
        <f t="shared" si="34"/>
        <v>Bình thường</v>
      </c>
      <c r="K401" s="2" t="s">
        <v>555</v>
      </c>
      <c r="L401" s="2" t="s">
        <v>556</v>
      </c>
      <c r="M401" s="35" t="s">
        <v>830</v>
      </c>
      <c r="N401" s="37">
        <f t="shared" si="35"/>
        <v>0</v>
      </c>
      <c r="O401" s="37">
        <f t="shared" si="36"/>
        <v>64</v>
      </c>
      <c r="P401" s="91">
        <f t="shared" si="37"/>
        <v>0</v>
      </c>
    </row>
    <row r="402" spans="1:17" x14ac:dyDescent="0.25">
      <c r="A402" t="str">
        <f t="shared" si="33"/>
        <v>3245838</v>
      </c>
      <c r="B402" s="2" t="s">
        <v>517</v>
      </c>
      <c r="C402" s="2" t="s">
        <v>518</v>
      </c>
      <c r="D402" s="2" t="s">
        <v>867</v>
      </c>
      <c r="E402" s="2" t="s">
        <v>79</v>
      </c>
      <c r="F402" s="40">
        <v>45838</v>
      </c>
      <c r="G402" s="2" t="s">
        <v>13</v>
      </c>
      <c r="H402" s="87">
        <v>0.3125</v>
      </c>
      <c r="I402" s="87">
        <v>0.6875</v>
      </c>
      <c r="J402" s="88" t="str">
        <f t="shared" si="34"/>
        <v>Bình thường</v>
      </c>
      <c r="K402" s="2" t="s">
        <v>557</v>
      </c>
      <c r="L402" s="2" t="s">
        <v>558</v>
      </c>
      <c r="M402" s="35" t="s">
        <v>830</v>
      </c>
      <c r="N402" s="37">
        <f t="shared" si="35"/>
        <v>0</v>
      </c>
      <c r="O402" s="37">
        <f t="shared" si="36"/>
        <v>26</v>
      </c>
      <c r="P402" s="91">
        <f t="shared" si="37"/>
        <v>0</v>
      </c>
    </row>
    <row r="403" spans="1:17" x14ac:dyDescent="0.25">
      <c r="A403" t="str">
        <f t="shared" ref="A403:A452" si="38">B403&amp;F403</f>
        <v>3745810</v>
      </c>
      <c r="B403" s="2" t="s">
        <v>559</v>
      </c>
      <c r="C403" s="2" t="s">
        <v>560</v>
      </c>
      <c r="D403" s="2" t="s">
        <v>806</v>
      </c>
      <c r="E403" s="2" t="s">
        <v>12</v>
      </c>
      <c r="F403" s="40">
        <v>45810</v>
      </c>
      <c r="G403" s="2" t="s">
        <v>13</v>
      </c>
      <c r="H403" s="87">
        <v>0.33333333333333331</v>
      </c>
      <c r="I403" s="87">
        <v>0.70833333333333337</v>
      </c>
      <c r="J403" s="88" t="str">
        <f t="shared" si="34"/>
        <v>Bình thường</v>
      </c>
      <c r="K403" s="2" t="s">
        <v>561</v>
      </c>
      <c r="L403" s="2" t="s">
        <v>562</v>
      </c>
      <c r="M403" s="35" t="s">
        <v>830</v>
      </c>
      <c r="N403" s="37">
        <f t="shared" si="35"/>
        <v>0</v>
      </c>
      <c r="O403" s="37">
        <f t="shared" si="36"/>
        <v>92</v>
      </c>
      <c r="P403" s="91">
        <f t="shared" si="37"/>
        <v>0</v>
      </c>
    </row>
    <row r="404" spans="1:17" x14ac:dyDescent="0.25">
      <c r="A404" t="str">
        <f t="shared" si="38"/>
        <v>3745811</v>
      </c>
      <c r="B404" s="2" t="s">
        <v>559</v>
      </c>
      <c r="C404" s="2" t="s">
        <v>560</v>
      </c>
      <c r="D404" s="2" t="s">
        <v>806</v>
      </c>
      <c r="E404" s="2" t="s">
        <v>16</v>
      </c>
      <c r="F404" s="40">
        <v>45811</v>
      </c>
      <c r="G404" s="2" t="s">
        <v>13</v>
      </c>
      <c r="H404" s="87">
        <v>0.33333333333333331</v>
      </c>
      <c r="I404" s="87">
        <v>0.70833333333333337</v>
      </c>
      <c r="J404" s="88" t="str">
        <f t="shared" si="34"/>
        <v>Bình thường</v>
      </c>
      <c r="K404" s="2" t="s">
        <v>563</v>
      </c>
      <c r="L404" s="2" t="s">
        <v>564</v>
      </c>
      <c r="M404" s="35" t="s">
        <v>830</v>
      </c>
      <c r="N404" s="37">
        <f t="shared" si="35"/>
        <v>1</v>
      </c>
      <c r="O404" s="37">
        <f t="shared" si="36"/>
        <v>91</v>
      </c>
      <c r="P404" s="91">
        <f t="shared" si="37"/>
        <v>0</v>
      </c>
    </row>
    <row r="405" spans="1:17" x14ac:dyDescent="0.25">
      <c r="A405" t="str">
        <f t="shared" si="38"/>
        <v>3745812</v>
      </c>
      <c r="B405" s="2" t="s">
        <v>559</v>
      </c>
      <c r="C405" s="2" t="s">
        <v>560</v>
      </c>
      <c r="D405" s="2" t="s">
        <v>806</v>
      </c>
      <c r="E405" s="2" t="s">
        <v>19</v>
      </c>
      <c r="F405" s="40">
        <v>45812</v>
      </c>
      <c r="G405" s="2" t="s">
        <v>13</v>
      </c>
      <c r="H405" s="87">
        <v>0.33333333333333331</v>
      </c>
      <c r="I405" s="87">
        <v>0.70833333333333337</v>
      </c>
      <c r="J405" s="88" t="str">
        <f t="shared" si="34"/>
        <v>Bình thường</v>
      </c>
      <c r="K405" s="2" t="s">
        <v>565</v>
      </c>
      <c r="L405" s="2" t="s">
        <v>566</v>
      </c>
      <c r="M405" s="35" t="s">
        <v>830</v>
      </c>
      <c r="N405" s="37">
        <f t="shared" si="35"/>
        <v>0</v>
      </c>
      <c r="O405" s="37">
        <f t="shared" si="36"/>
        <v>191</v>
      </c>
      <c r="P405" s="91">
        <f t="shared" si="37"/>
        <v>0</v>
      </c>
    </row>
    <row r="406" spans="1:17" x14ac:dyDescent="0.25">
      <c r="A406" t="str">
        <f t="shared" si="38"/>
        <v>3745813</v>
      </c>
      <c r="B406" s="2" t="s">
        <v>559</v>
      </c>
      <c r="C406" s="2" t="s">
        <v>560</v>
      </c>
      <c r="D406" s="2" t="s">
        <v>806</v>
      </c>
      <c r="E406" s="2" t="s">
        <v>22</v>
      </c>
      <c r="F406" s="40">
        <v>45813</v>
      </c>
      <c r="G406" s="2" t="s">
        <v>13</v>
      </c>
      <c r="H406" s="87">
        <v>0.33333333333333331</v>
      </c>
      <c r="I406" s="87">
        <v>0.70833333333333337</v>
      </c>
      <c r="J406" s="88" t="str">
        <f t="shared" si="34"/>
        <v>Bình thường</v>
      </c>
      <c r="K406" s="2" t="s">
        <v>567</v>
      </c>
      <c r="L406" s="2" t="s">
        <v>568</v>
      </c>
      <c r="M406" s="35" t="s">
        <v>830</v>
      </c>
      <c r="N406" s="37">
        <f t="shared" si="35"/>
        <v>0</v>
      </c>
      <c r="O406" s="37">
        <f t="shared" si="36"/>
        <v>97</v>
      </c>
      <c r="P406" s="91">
        <f t="shared" si="37"/>
        <v>0</v>
      </c>
    </row>
    <row r="407" spans="1:17" x14ac:dyDescent="0.25">
      <c r="A407" t="str">
        <f t="shared" si="38"/>
        <v>3745814</v>
      </c>
      <c r="B407" s="2" t="s">
        <v>559</v>
      </c>
      <c r="C407" s="2" t="s">
        <v>560</v>
      </c>
      <c r="D407" s="2" t="s">
        <v>806</v>
      </c>
      <c r="E407" s="2" t="s">
        <v>25</v>
      </c>
      <c r="F407" s="40">
        <v>45814</v>
      </c>
      <c r="G407" s="2" t="s">
        <v>13</v>
      </c>
      <c r="H407" s="87">
        <v>0.33333333333333331</v>
      </c>
      <c r="I407" s="87">
        <v>0.70833333333333337</v>
      </c>
      <c r="J407" s="88" t="str">
        <f t="shared" si="34"/>
        <v>Bình thường</v>
      </c>
      <c r="K407" s="2" t="s">
        <v>569</v>
      </c>
      <c r="L407" s="2" t="s">
        <v>570</v>
      </c>
      <c r="M407" s="35" t="s">
        <v>830</v>
      </c>
      <c r="N407" s="37">
        <f t="shared" si="35"/>
        <v>0</v>
      </c>
      <c r="O407" s="37">
        <f t="shared" si="36"/>
        <v>109</v>
      </c>
      <c r="P407" s="91">
        <f t="shared" si="37"/>
        <v>0</v>
      </c>
    </row>
    <row r="408" spans="1:17" s="44" customFormat="1" x14ac:dyDescent="0.25">
      <c r="A408" s="44" t="str">
        <f t="shared" si="38"/>
        <v>3745815</v>
      </c>
      <c r="B408" s="45" t="s">
        <v>559</v>
      </c>
      <c r="C408" s="45" t="s">
        <v>560</v>
      </c>
      <c r="D408" s="45" t="s">
        <v>806</v>
      </c>
      <c r="E408" s="2" t="s">
        <v>28</v>
      </c>
      <c r="F408" s="51">
        <v>45815</v>
      </c>
      <c r="G408" s="45" t="s">
        <v>13</v>
      </c>
      <c r="H408" s="85">
        <v>0.33333333333333331</v>
      </c>
      <c r="I408" s="85">
        <v>0.70833333333333337</v>
      </c>
      <c r="J408" s="86" t="str">
        <f t="shared" si="34"/>
        <v>Vắng mặt</v>
      </c>
      <c r="K408" s="45" t="s">
        <v>14</v>
      </c>
      <c r="L408" s="45" t="s">
        <v>14</v>
      </c>
      <c r="M408" s="78" t="s">
        <v>830</v>
      </c>
      <c r="N408" s="79">
        <f t="shared" si="35"/>
        <v>0</v>
      </c>
      <c r="O408" s="79">
        <f t="shared" si="36"/>
        <v>0</v>
      </c>
      <c r="P408" s="79">
        <f t="shared" si="37"/>
        <v>0</v>
      </c>
      <c r="Q408" s="80" t="s">
        <v>850</v>
      </c>
    </row>
    <row r="409" spans="1:17" x14ac:dyDescent="0.25">
      <c r="A409" t="str">
        <f t="shared" si="38"/>
        <v>3745817</v>
      </c>
      <c r="B409" s="2" t="s">
        <v>559</v>
      </c>
      <c r="C409" s="2" t="s">
        <v>560</v>
      </c>
      <c r="D409" s="2" t="s">
        <v>806</v>
      </c>
      <c r="E409" s="2" t="s">
        <v>31</v>
      </c>
      <c r="F409" s="40">
        <v>45817</v>
      </c>
      <c r="G409" s="2" t="s">
        <v>13</v>
      </c>
      <c r="H409" s="87">
        <v>0.33333333333333331</v>
      </c>
      <c r="I409" s="87">
        <v>0.70833333333333337</v>
      </c>
      <c r="J409" s="88" t="str">
        <f t="shared" si="34"/>
        <v>Bình thường</v>
      </c>
      <c r="K409" s="2" t="s">
        <v>571</v>
      </c>
      <c r="L409" s="2" t="s">
        <v>572</v>
      </c>
      <c r="M409" s="35" t="s">
        <v>830</v>
      </c>
      <c r="N409" s="37">
        <f t="shared" si="35"/>
        <v>0</v>
      </c>
      <c r="O409" s="37">
        <f t="shared" si="36"/>
        <v>79</v>
      </c>
      <c r="P409" s="91">
        <f t="shared" si="37"/>
        <v>0</v>
      </c>
    </row>
    <row r="410" spans="1:17" x14ac:dyDescent="0.25">
      <c r="A410" t="str">
        <f t="shared" si="38"/>
        <v>3745818</v>
      </c>
      <c r="B410" s="2" t="s">
        <v>559</v>
      </c>
      <c r="C410" s="2" t="s">
        <v>560</v>
      </c>
      <c r="D410" s="2" t="s">
        <v>806</v>
      </c>
      <c r="E410" s="2" t="s">
        <v>34</v>
      </c>
      <c r="F410" s="40">
        <v>45818</v>
      </c>
      <c r="G410" s="2" t="s">
        <v>13</v>
      </c>
      <c r="H410" s="87">
        <v>0.33333333333333331</v>
      </c>
      <c r="I410" s="87">
        <v>0.70833333333333337</v>
      </c>
      <c r="J410" s="88" t="str">
        <f t="shared" si="34"/>
        <v>Bình thường</v>
      </c>
      <c r="K410" s="2" t="s">
        <v>573</v>
      </c>
      <c r="L410" s="2" t="s">
        <v>574</v>
      </c>
      <c r="M410" s="35" t="s">
        <v>830</v>
      </c>
      <c r="N410" s="37">
        <f t="shared" si="35"/>
        <v>3</v>
      </c>
      <c r="O410" s="37">
        <f t="shared" si="36"/>
        <v>92</v>
      </c>
      <c r="P410" s="91">
        <f t="shared" si="37"/>
        <v>0</v>
      </c>
    </row>
    <row r="411" spans="1:17" x14ac:dyDescent="0.25">
      <c r="A411" t="str">
        <f t="shared" si="38"/>
        <v>3745819</v>
      </c>
      <c r="B411" s="2" t="s">
        <v>559</v>
      </c>
      <c r="C411" s="2" t="s">
        <v>560</v>
      </c>
      <c r="D411" s="2" t="s">
        <v>806</v>
      </c>
      <c r="E411" s="2" t="s">
        <v>37</v>
      </c>
      <c r="F411" s="40">
        <v>45819</v>
      </c>
      <c r="G411" s="2" t="s">
        <v>13</v>
      </c>
      <c r="H411" s="87">
        <v>0.33333333333333331</v>
      </c>
      <c r="I411" s="87">
        <v>0.70833333333333337</v>
      </c>
      <c r="J411" s="88" t="str">
        <f t="shared" si="34"/>
        <v>Bình thường</v>
      </c>
      <c r="K411" s="2" t="s">
        <v>575</v>
      </c>
      <c r="L411" s="2" t="s">
        <v>576</v>
      </c>
      <c r="M411" s="35" t="s">
        <v>830</v>
      </c>
      <c r="N411" s="37">
        <f t="shared" si="35"/>
        <v>4</v>
      </c>
      <c r="O411" s="37">
        <f t="shared" si="36"/>
        <v>96</v>
      </c>
      <c r="P411" s="91">
        <f t="shared" si="37"/>
        <v>0</v>
      </c>
    </row>
    <row r="412" spans="1:17" x14ac:dyDescent="0.25">
      <c r="A412" t="str">
        <f t="shared" si="38"/>
        <v>3745820</v>
      </c>
      <c r="B412" s="2" t="s">
        <v>559</v>
      </c>
      <c r="C412" s="2" t="s">
        <v>560</v>
      </c>
      <c r="D412" s="2" t="s">
        <v>806</v>
      </c>
      <c r="E412" s="2" t="s">
        <v>40</v>
      </c>
      <c r="F412" s="40">
        <v>45820</v>
      </c>
      <c r="G412" s="2" t="s">
        <v>13</v>
      </c>
      <c r="H412" s="87">
        <v>0.33333333333333331</v>
      </c>
      <c r="I412" s="87">
        <v>0.70833333333333337</v>
      </c>
      <c r="J412" s="88" t="str">
        <f t="shared" si="34"/>
        <v>Bình thường</v>
      </c>
      <c r="K412" s="2" t="s">
        <v>561</v>
      </c>
      <c r="L412" s="2" t="s">
        <v>577</v>
      </c>
      <c r="M412" s="35" t="s">
        <v>830</v>
      </c>
      <c r="N412" s="37">
        <f t="shared" si="35"/>
        <v>0</v>
      </c>
      <c r="O412" s="37">
        <f t="shared" si="36"/>
        <v>80</v>
      </c>
      <c r="P412" s="91">
        <f t="shared" si="37"/>
        <v>0</v>
      </c>
    </row>
    <row r="413" spans="1:17" x14ac:dyDescent="0.25">
      <c r="A413" t="str">
        <f t="shared" si="38"/>
        <v>3745821</v>
      </c>
      <c r="B413" s="2" t="s">
        <v>559</v>
      </c>
      <c r="C413" s="2" t="s">
        <v>560</v>
      </c>
      <c r="D413" s="2" t="s">
        <v>806</v>
      </c>
      <c r="E413" s="2" t="s">
        <v>42</v>
      </c>
      <c r="F413" s="40">
        <v>45821</v>
      </c>
      <c r="G413" s="2" t="s">
        <v>13</v>
      </c>
      <c r="H413" s="87">
        <v>0.33333333333333331</v>
      </c>
      <c r="I413" s="87">
        <v>0.70833333333333337</v>
      </c>
      <c r="J413" s="88" t="str">
        <f t="shared" si="34"/>
        <v>Bình thường</v>
      </c>
      <c r="K413" s="2" t="s">
        <v>578</v>
      </c>
      <c r="L413" s="2" t="s">
        <v>579</v>
      </c>
      <c r="M413" s="35" t="s">
        <v>830</v>
      </c>
      <c r="N413" s="37">
        <f t="shared" si="35"/>
        <v>0</v>
      </c>
      <c r="O413" s="37">
        <f t="shared" si="36"/>
        <v>64</v>
      </c>
      <c r="P413" s="91">
        <f t="shared" si="37"/>
        <v>0</v>
      </c>
    </row>
    <row r="414" spans="1:17" x14ac:dyDescent="0.25">
      <c r="A414" t="str">
        <f t="shared" si="38"/>
        <v>3745822</v>
      </c>
      <c r="B414" s="2" t="s">
        <v>559</v>
      </c>
      <c r="C414" s="2" t="s">
        <v>560</v>
      </c>
      <c r="D414" s="2" t="s">
        <v>806</v>
      </c>
      <c r="E414" s="2" t="s">
        <v>43</v>
      </c>
      <c r="F414" s="40">
        <v>45822</v>
      </c>
      <c r="G414" s="2" t="s">
        <v>13</v>
      </c>
      <c r="H414" s="87">
        <v>0.33333333333333331</v>
      </c>
      <c r="I414" s="87">
        <v>0.70833333333333337</v>
      </c>
      <c r="J414" s="88" t="str">
        <f t="shared" si="34"/>
        <v>Bình thường</v>
      </c>
      <c r="K414" s="2" t="s">
        <v>580</v>
      </c>
      <c r="L414" s="2" t="s">
        <v>581</v>
      </c>
      <c r="M414" s="35" t="s">
        <v>830</v>
      </c>
      <c r="N414" s="37">
        <f t="shared" si="35"/>
        <v>0</v>
      </c>
      <c r="O414" s="37">
        <f t="shared" si="36"/>
        <v>19</v>
      </c>
      <c r="P414" s="91">
        <f t="shared" si="37"/>
        <v>0</v>
      </c>
    </row>
    <row r="415" spans="1:17" x14ac:dyDescent="0.25">
      <c r="A415" t="str">
        <f t="shared" si="38"/>
        <v>3745824</v>
      </c>
      <c r="B415" s="2" t="s">
        <v>559</v>
      </c>
      <c r="C415" s="2" t="s">
        <v>560</v>
      </c>
      <c r="D415" s="2" t="s">
        <v>806</v>
      </c>
      <c r="E415" s="2" t="s">
        <v>44</v>
      </c>
      <c r="F415" s="40">
        <v>45824</v>
      </c>
      <c r="G415" s="2" t="s">
        <v>13</v>
      </c>
      <c r="H415" s="87">
        <v>0.33333333333333331</v>
      </c>
      <c r="I415" s="87">
        <v>0.70833333333333337</v>
      </c>
      <c r="J415" s="88" t="str">
        <f t="shared" si="34"/>
        <v>Bình thường</v>
      </c>
      <c r="K415" s="2" t="s">
        <v>582</v>
      </c>
      <c r="L415" s="2" t="s">
        <v>583</v>
      </c>
      <c r="M415" s="35" t="s">
        <v>830</v>
      </c>
      <c r="N415" s="37">
        <f t="shared" si="35"/>
        <v>0</v>
      </c>
      <c r="O415" s="37">
        <f t="shared" si="36"/>
        <v>8</v>
      </c>
      <c r="P415" s="91">
        <f t="shared" si="37"/>
        <v>0</v>
      </c>
    </row>
    <row r="416" spans="1:17" x14ac:dyDescent="0.25">
      <c r="A416" t="str">
        <f t="shared" si="38"/>
        <v>3745825</v>
      </c>
      <c r="B416" s="2" t="s">
        <v>559</v>
      </c>
      <c r="C416" s="2" t="s">
        <v>560</v>
      </c>
      <c r="D416" s="2" t="s">
        <v>806</v>
      </c>
      <c r="E416" s="2" t="s">
        <v>47</v>
      </c>
      <c r="F416" s="40">
        <v>45825</v>
      </c>
      <c r="G416" s="2" t="s">
        <v>13</v>
      </c>
      <c r="H416" s="87">
        <v>0.33333333333333331</v>
      </c>
      <c r="I416" s="87">
        <v>0.70833333333333337</v>
      </c>
      <c r="J416" s="88" t="str">
        <f t="shared" si="34"/>
        <v>Bình thường</v>
      </c>
      <c r="K416" s="2" t="s">
        <v>584</v>
      </c>
      <c r="L416" s="2" t="s">
        <v>585</v>
      </c>
      <c r="M416" s="35" t="s">
        <v>830</v>
      </c>
      <c r="N416" s="37">
        <f t="shared" si="35"/>
        <v>0</v>
      </c>
      <c r="O416" s="37">
        <f t="shared" si="36"/>
        <v>108</v>
      </c>
      <c r="P416" s="91">
        <f t="shared" si="37"/>
        <v>0</v>
      </c>
    </row>
    <row r="417" spans="1:17" x14ac:dyDescent="0.25">
      <c r="A417" t="str">
        <f t="shared" si="38"/>
        <v>3745826</v>
      </c>
      <c r="B417" s="2" t="s">
        <v>559</v>
      </c>
      <c r="C417" s="2" t="s">
        <v>560</v>
      </c>
      <c r="D417" s="2" t="s">
        <v>806</v>
      </c>
      <c r="E417" s="2" t="s">
        <v>50</v>
      </c>
      <c r="F417" s="40">
        <v>45826</v>
      </c>
      <c r="G417" s="2" t="s">
        <v>13</v>
      </c>
      <c r="H417" s="87">
        <v>0.33333333333333331</v>
      </c>
      <c r="I417" s="87">
        <v>0.70833333333333337</v>
      </c>
      <c r="J417" s="88" t="str">
        <f t="shared" si="34"/>
        <v>Đi muộn</v>
      </c>
      <c r="K417" s="2" t="s">
        <v>586</v>
      </c>
      <c r="L417" s="2" t="s">
        <v>587</v>
      </c>
      <c r="M417" s="35" t="s">
        <v>830</v>
      </c>
      <c r="N417" s="37">
        <f t="shared" si="35"/>
        <v>5</v>
      </c>
      <c r="O417" s="37">
        <f t="shared" si="36"/>
        <v>61</v>
      </c>
      <c r="P417" s="91">
        <f t="shared" si="37"/>
        <v>0</v>
      </c>
    </row>
    <row r="418" spans="1:17" x14ac:dyDescent="0.25">
      <c r="A418" t="str">
        <f t="shared" si="38"/>
        <v>3745827</v>
      </c>
      <c r="B418" s="2" t="s">
        <v>559</v>
      </c>
      <c r="C418" s="2" t="s">
        <v>560</v>
      </c>
      <c r="D418" s="2" t="s">
        <v>806</v>
      </c>
      <c r="E418" s="2" t="s">
        <v>53</v>
      </c>
      <c r="F418" s="40">
        <v>45827</v>
      </c>
      <c r="G418" s="2" t="s">
        <v>13</v>
      </c>
      <c r="H418" s="87">
        <v>0.33333333333333331</v>
      </c>
      <c r="I418" s="87">
        <v>0.70833333333333337</v>
      </c>
      <c r="J418" s="88" t="str">
        <f t="shared" si="34"/>
        <v>Bình thường</v>
      </c>
      <c r="K418" s="2" t="s">
        <v>588</v>
      </c>
      <c r="L418" s="2" t="s">
        <v>589</v>
      </c>
      <c r="M418" s="35" t="s">
        <v>830</v>
      </c>
      <c r="N418" s="37">
        <f t="shared" si="35"/>
        <v>4</v>
      </c>
      <c r="O418" s="37">
        <f t="shared" si="36"/>
        <v>77</v>
      </c>
      <c r="P418" s="91">
        <f t="shared" si="37"/>
        <v>0</v>
      </c>
    </row>
    <row r="419" spans="1:17" s="44" customFormat="1" x14ac:dyDescent="0.25">
      <c r="A419" s="44" t="str">
        <f t="shared" si="38"/>
        <v>3745828</v>
      </c>
      <c r="B419" s="45" t="s">
        <v>559</v>
      </c>
      <c r="C419" s="45" t="s">
        <v>560</v>
      </c>
      <c r="D419" s="45" t="s">
        <v>806</v>
      </c>
      <c r="E419" s="2" t="s">
        <v>56</v>
      </c>
      <c r="F419" s="51">
        <v>45828</v>
      </c>
      <c r="G419" s="45" t="s">
        <v>13</v>
      </c>
      <c r="H419" s="85">
        <v>0.33333333333333331</v>
      </c>
      <c r="I419" s="85">
        <v>0.70833333333333337</v>
      </c>
      <c r="J419" s="86" t="str">
        <f t="shared" si="34"/>
        <v>Vắng mặt</v>
      </c>
      <c r="K419" s="45" t="s">
        <v>590</v>
      </c>
      <c r="L419" s="45" t="s">
        <v>14</v>
      </c>
      <c r="M419" s="78" t="s">
        <v>830</v>
      </c>
      <c r="N419" s="79">
        <f t="shared" si="35"/>
        <v>0</v>
      </c>
      <c r="O419" s="79">
        <f t="shared" si="36"/>
        <v>0</v>
      </c>
      <c r="P419" s="79">
        <f t="shared" si="37"/>
        <v>0</v>
      </c>
      <c r="Q419" s="80" t="s">
        <v>857</v>
      </c>
    </row>
    <row r="420" spans="1:17" x14ac:dyDescent="0.25">
      <c r="A420" t="str">
        <f t="shared" si="38"/>
        <v>3745829</v>
      </c>
      <c r="B420" s="2" t="s">
        <v>559</v>
      </c>
      <c r="C420" s="2" t="s">
        <v>560</v>
      </c>
      <c r="D420" s="2" t="s">
        <v>806</v>
      </c>
      <c r="E420" s="2" t="s">
        <v>58</v>
      </c>
      <c r="F420" s="40">
        <v>45829</v>
      </c>
      <c r="G420" s="2" t="s">
        <v>13</v>
      </c>
      <c r="H420" s="87">
        <v>0.33333333333333331</v>
      </c>
      <c r="I420" s="87">
        <v>0.70833333333333337</v>
      </c>
      <c r="J420" s="88" t="str">
        <f t="shared" si="34"/>
        <v>Bình thường</v>
      </c>
      <c r="K420" s="2" t="s">
        <v>591</v>
      </c>
      <c r="L420" s="2" t="s">
        <v>592</v>
      </c>
      <c r="M420" s="35" t="s">
        <v>830</v>
      </c>
      <c r="N420" s="37">
        <f t="shared" si="35"/>
        <v>0</v>
      </c>
      <c r="O420" s="37">
        <f t="shared" si="36"/>
        <v>56</v>
      </c>
      <c r="P420" s="91">
        <f t="shared" si="37"/>
        <v>0</v>
      </c>
    </row>
    <row r="421" spans="1:17" x14ac:dyDescent="0.25">
      <c r="A421" t="str">
        <f t="shared" si="38"/>
        <v>3745831</v>
      </c>
      <c r="B421" s="2" t="s">
        <v>559</v>
      </c>
      <c r="C421" s="2" t="s">
        <v>560</v>
      </c>
      <c r="D421" s="2" t="s">
        <v>806</v>
      </c>
      <c r="E421" s="2" t="s">
        <v>61</v>
      </c>
      <c r="F421" s="40">
        <v>45831</v>
      </c>
      <c r="G421" s="2" t="s">
        <v>13</v>
      </c>
      <c r="H421" s="87">
        <v>0.33333333333333331</v>
      </c>
      <c r="I421" s="87">
        <v>0.70833333333333337</v>
      </c>
      <c r="J421" s="88" t="str">
        <f t="shared" si="34"/>
        <v>Bình thường</v>
      </c>
      <c r="K421" s="2" t="s">
        <v>593</v>
      </c>
      <c r="L421" s="2" t="s">
        <v>594</v>
      </c>
      <c r="M421" s="35" t="s">
        <v>830</v>
      </c>
      <c r="N421" s="37">
        <f t="shared" si="35"/>
        <v>0</v>
      </c>
      <c r="O421" s="37">
        <f t="shared" si="36"/>
        <v>87</v>
      </c>
      <c r="P421" s="91">
        <f t="shared" si="37"/>
        <v>0</v>
      </c>
    </row>
    <row r="422" spans="1:17" x14ac:dyDescent="0.25">
      <c r="A422" t="str">
        <f t="shared" si="38"/>
        <v>3745832</v>
      </c>
      <c r="B422" s="2" t="s">
        <v>559</v>
      </c>
      <c r="C422" s="2" t="s">
        <v>560</v>
      </c>
      <c r="D422" s="2" t="s">
        <v>806</v>
      </c>
      <c r="E422" s="2" t="s">
        <v>64</v>
      </c>
      <c r="F422" s="40">
        <v>45832</v>
      </c>
      <c r="G422" s="2" t="s">
        <v>13</v>
      </c>
      <c r="H422" s="87">
        <v>0.33333333333333331</v>
      </c>
      <c r="I422" s="87">
        <v>0.70833333333333337</v>
      </c>
      <c r="J422" s="88" t="str">
        <f t="shared" si="34"/>
        <v>Bình thường</v>
      </c>
      <c r="K422" s="2" t="s">
        <v>595</v>
      </c>
      <c r="L422" s="2" t="s">
        <v>596</v>
      </c>
      <c r="M422" s="35" t="s">
        <v>830</v>
      </c>
      <c r="N422" s="37">
        <f t="shared" si="35"/>
        <v>4</v>
      </c>
      <c r="O422" s="37">
        <f t="shared" si="36"/>
        <v>109</v>
      </c>
      <c r="P422" s="91">
        <f t="shared" si="37"/>
        <v>0</v>
      </c>
    </row>
    <row r="423" spans="1:17" x14ac:dyDescent="0.25">
      <c r="A423" t="str">
        <f t="shared" si="38"/>
        <v>3745833</v>
      </c>
      <c r="B423" s="2" t="s">
        <v>559</v>
      </c>
      <c r="C423" s="2" t="s">
        <v>560</v>
      </c>
      <c r="D423" s="2" t="s">
        <v>806</v>
      </c>
      <c r="E423" s="2" t="s">
        <v>67</v>
      </c>
      <c r="F423" s="40">
        <v>45833</v>
      </c>
      <c r="G423" s="2" t="s">
        <v>13</v>
      </c>
      <c r="H423" s="87">
        <v>0.33333333333333331</v>
      </c>
      <c r="I423" s="87">
        <v>0.70833333333333337</v>
      </c>
      <c r="J423" s="88" t="str">
        <f t="shared" si="34"/>
        <v>Đi muộn</v>
      </c>
      <c r="K423" s="2" t="s">
        <v>597</v>
      </c>
      <c r="L423" s="2" t="s">
        <v>598</v>
      </c>
      <c r="M423" s="35" t="s">
        <v>830</v>
      </c>
      <c r="N423" s="37">
        <f t="shared" si="35"/>
        <v>6</v>
      </c>
      <c r="O423" s="37">
        <f t="shared" si="36"/>
        <v>49</v>
      </c>
      <c r="P423" s="91">
        <f t="shared" si="37"/>
        <v>30</v>
      </c>
    </row>
    <row r="424" spans="1:17" x14ac:dyDescent="0.25">
      <c r="A424" t="str">
        <f t="shared" si="38"/>
        <v>3745834</v>
      </c>
      <c r="B424" s="2" t="s">
        <v>559</v>
      </c>
      <c r="C424" s="2" t="s">
        <v>560</v>
      </c>
      <c r="D424" s="2" t="s">
        <v>806</v>
      </c>
      <c r="E424" s="2" t="s">
        <v>70</v>
      </c>
      <c r="F424" s="40">
        <v>45834</v>
      </c>
      <c r="G424" s="2" t="s">
        <v>13</v>
      </c>
      <c r="H424" s="87">
        <v>0.33333333333333331</v>
      </c>
      <c r="I424" s="87">
        <v>0.70833333333333337</v>
      </c>
      <c r="J424" s="88" t="str">
        <f t="shared" si="34"/>
        <v>Bình thường</v>
      </c>
      <c r="K424" s="2" t="s">
        <v>599</v>
      </c>
      <c r="L424" s="2" t="s">
        <v>600</v>
      </c>
      <c r="M424" s="35" t="s">
        <v>830</v>
      </c>
      <c r="N424" s="37">
        <f t="shared" si="35"/>
        <v>0</v>
      </c>
      <c r="O424" s="37">
        <f t="shared" si="36"/>
        <v>78</v>
      </c>
      <c r="P424" s="91">
        <f t="shared" si="37"/>
        <v>0</v>
      </c>
    </row>
    <row r="425" spans="1:17" x14ac:dyDescent="0.25">
      <c r="A425" t="str">
        <f t="shared" si="38"/>
        <v>3745835</v>
      </c>
      <c r="B425" s="2" t="s">
        <v>559</v>
      </c>
      <c r="C425" s="2" t="s">
        <v>560</v>
      </c>
      <c r="D425" s="2" t="s">
        <v>806</v>
      </c>
      <c r="E425" s="2" t="s">
        <v>73</v>
      </c>
      <c r="F425" s="40">
        <v>45835</v>
      </c>
      <c r="G425" s="2" t="s">
        <v>13</v>
      </c>
      <c r="H425" s="87">
        <v>0.33333333333333331</v>
      </c>
      <c r="I425" s="87">
        <v>0.70833333333333337</v>
      </c>
      <c r="J425" s="88" t="str">
        <f t="shared" si="34"/>
        <v>Bình thường</v>
      </c>
      <c r="K425" s="2" t="s">
        <v>601</v>
      </c>
      <c r="L425" s="2" t="s">
        <v>602</v>
      </c>
      <c r="M425" s="35" t="s">
        <v>830</v>
      </c>
      <c r="N425" s="37">
        <f t="shared" si="35"/>
        <v>2</v>
      </c>
      <c r="O425" s="37">
        <f t="shared" si="36"/>
        <v>98</v>
      </c>
      <c r="P425" s="91">
        <f t="shared" si="37"/>
        <v>0</v>
      </c>
    </row>
    <row r="426" spans="1:17" s="44" customFormat="1" x14ac:dyDescent="0.25">
      <c r="A426" s="44" t="str">
        <f t="shared" si="38"/>
        <v>3745836</v>
      </c>
      <c r="B426" s="45" t="s">
        <v>559</v>
      </c>
      <c r="C426" s="45" t="s">
        <v>560</v>
      </c>
      <c r="D426" s="45" t="s">
        <v>806</v>
      </c>
      <c r="E426" s="2" t="s">
        <v>76</v>
      </c>
      <c r="F426" s="51">
        <v>45836</v>
      </c>
      <c r="G426" s="45" t="s">
        <v>13</v>
      </c>
      <c r="H426" s="85">
        <v>0.33333333333333331</v>
      </c>
      <c r="I426" s="85">
        <v>0.70833333333333337</v>
      </c>
      <c r="J426" s="86" t="str">
        <f t="shared" si="34"/>
        <v>Vắng mặt</v>
      </c>
      <c r="K426" s="45" t="s">
        <v>14</v>
      </c>
      <c r="L426" s="45" t="s">
        <v>14</v>
      </c>
      <c r="M426" s="78" t="s">
        <v>830</v>
      </c>
      <c r="N426" s="79">
        <f t="shared" si="35"/>
        <v>0</v>
      </c>
      <c r="O426" s="79">
        <f t="shared" si="36"/>
        <v>0</v>
      </c>
      <c r="P426" s="79">
        <f t="shared" si="37"/>
        <v>0</v>
      </c>
      <c r="Q426" s="80" t="s">
        <v>850</v>
      </c>
    </row>
    <row r="427" spans="1:17" s="44" customFormat="1" x14ac:dyDescent="0.25">
      <c r="A427" s="44" t="str">
        <f t="shared" si="38"/>
        <v>3745838</v>
      </c>
      <c r="B427" s="45" t="s">
        <v>559</v>
      </c>
      <c r="C427" s="45" t="s">
        <v>560</v>
      </c>
      <c r="D427" s="45" t="s">
        <v>806</v>
      </c>
      <c r="E427" s="2" t="s">
        <v>79</v>
      </c>
      <c r="F427" s="51">
        <v>45838</v>
      </c>
      <c r="G427" s="45" t="s">
        <v>13</v>
      </c>
      <c r="H427" s="85">
        <v>0.33333333333333331</v>
      </c>
      <c r="I427" s="85">
        <v>0.70833333333333337</v>
      </c>
      <c r="J427" s="86" t="str">
        <f t="shared" si="34"/>
        <v>Vắng mặt</v>
      </c>
      <c r="K427" s="45" t="s">
        <v>603</v>
      </c>
      <c r="L427" s="45" t="s">
        <v>14</v>
      </c>
      <c r="M427" s="78" t="s">
        <v>830</v>
      </c>
      <c r="N427" s="79">
        <f t="shared" si="35"/>
        <v>4</v>
      </c>
      <c r="O427" s="79">
        <f t="shared" si="36"/>
        <v>0</v>
      </c>
      <c r="P427" s="79">
        <f t="shared" si="37"/>
        <v>0</v>
      </c>
      <c r="Q427" s="80" t="s">
        <v>850</v>
      </c>
    </row>
    <row r="428" spans="1:17" x14ac:dyDescent="0.25">
      <c r="A428" t="str">
        <f t="shared" si="38"/>
        <v>3845810</v>
      </c>
      <c r="B428" s="2" t="s">
        <v>604</v>
      </c>
      <c r="C428" s="2" t="s">
        <v>605</v>
      </c>
      <c r="D428" s="2" t="s">
        <v>806</v>
      </c>
      <c r="E428" s="2" t="s">
        <v>12</v>
      </c>
      <c r="F428" s="40">
        <v>45810</v>
      </c>
      <c r="G428" s="2" t="s">
        <v>13</v>
      </c>
      <c r="H428" s="87">
        <v>0.33333333333333331</v>
      </c>
      <c r="I428" s="87">
        <v>0.70833333333333337</v>
      </c>
      <c r="J428" s="88" t="str">
        <f t="shared" si="34"/>
        <v>Vắng mặt</v>
      </c>
      <c r="K428" s="2" t="s">
        <v>606</v>
      </c>
      <c r="L428" s="2" t="s">
        <v>14</v>
      </c>
      <c r="M428" s="35" t="s">
        <v>830</v>
      </c>
      <c r="N428" s="37">
        <f t="shared" si="35"/>
        <v>0</v>
      </c>
      <c r="O428" s="37">
        <f t="shared" si="36"/>
        <v>0</v>
      </c>
      <c r="P428" s="91">
        <f t="shared" si="37"/>
        <v>0</v>
      </c>
    </row>
    <row r="429" spans="1:17" x14ac:dyDescent="0.25">
      <c r="A429" t="str">
        <f t="shared" si="38"/>
        <v>3845811</v>
      </c>
      <c r="B429" s="2" t="s">
        <v>604</v>
      </c>
      <c r="C429" s="2" t="s">
        <v>605</v>
      </c>
      <c r="D429" s="2" t="s">
        <v>806</v>
      </c>
      <c r="E429" s="2" t="s">
        <v>16</v>
      </c>
      <c r="F429" s="40">
        <v>45811</v>
      </c>
      <c r="G429" s="2" t="s">
        <v>13</v>
      </c>
      <c r="H429" s="87">
        <v>0.33333333333333331</v>
      </c>
      <c r="I429" s="87">
        <v>0.70833333333333337</v>
      </c>
      <c r="J429" s="88" t="str">
        <f t="shared" si="34"/>
        <v>Vắng mặt</v>
      </c>
      <c r="K429" s="2" t="s">
        <v>607</v>
      </c>
      <c r="L429" s="2" t="s">
        <v>14</v>
      </c>
      <c r="M429" s="35" t="s">
        <v>830</v>
      </c>
      <c r="N429" s="37">
        <f t="shared" si="35"/>
        <v>0</v>
      </c>
      <c r="O429" s="37">
        <f t="shared" si="36"/>
        <v>0</v>
      </c>
      <c r="P429" s="91">
        <f t="shared" si="37"/>
        <v>0</v>
      </c>
    </row>
    <row r="430" spans="1:17" x14ac:dyDescent="0.25">
      <c r="A430" t="str">
        <f t="shared" si="38"/>
        <v>3845812</v>
      </c>
      <c r="B430" s="2" t="s">
        <v>604</v>
      </c>
      <c r="C430" s="2" t="s">
        <v>605</v>
      </c>
      <c r="D430" s="2" t="s">
        <v>806</v>
      </c>
      <c r="E430" s="2" t="s">
        <v>19</v>
      </c>
      <c r="F430" s="40">
        <v>45812</v>
      </c>
      <c r="G430" s="2" t="s">
        <v>13</v>
      </c>
      <c r="H430" s="87">
        <v>0.33333333333333331</v>
      </c>
      <c r="I430" s="87">
        <v>0.70833333333333337</v>
      </c>
      <c r="J430" s="88" t="str">
        <f t="shared" si="34"/>
        <v>Vắng mặt</v>
      </c>
      <c r="K430" s="2" t="s">
        <v>608</v>
      </c>
      <c r="L430" s="2" t="s">
        <v>14</v>
      </c>
      <c r="M430" s="35" t="s">
        <v>830</v>
      </c>
      <c r="N430" s="37">
        <f t="shared" si="35"/>
        <v>0</v>
      </c>
      <c r="O430" s="37">
        <f t="shared" si="36"/>
        <v>0</v>
      </c>
      <c r="P430" s="91">
        <f t="shared" si="37"/>
        <v>0</v>
      </c>
    </row>
    <row r="431" spans="1:17" s="44" customFormat="1" x14ac:dyDescent="0.25">
      <c r="A431" s="44" t="str">
        <f t="shared" si="38"/>
        <v>3845813</v>
      </c>
      <c r="B431" s="45" t="s">
        <v>604</v>
      </c>
      <c r="C431" s="45" t="s">
        <v>605</v>
      </c>
      <c r="D431" s="45" t="s">
        <v>806</v>
      </c>
      <c r="E431" s="2" t="s">
        <v>22</v>
      </c>
      <c r="F431" s="51">
        <v>45813</v>
      </c>
      <c r="G431" s="45" t="s">
        <v>13</v>
      </c>
      <c r="H431" s="85">
        <v>0.33333333333333331</v>
      </c>
      <c r="I431" s="85">
        <v>0.70833333333333337</v>
      </c>
      <c r="J431" s="86" t="str">
        <f t="shared" si="34"/>
        <v>Vắng mặt</v>
      </c>
      <c r="K431" s="45" t="s">
        <v>14</v>
      </c>
      <c r="L431" s="45" t="s">
        <v>14</v>
      </c>
      <c r="M431" s="78" t="s">
        <v>809</v>
      </c>
      <c r="N431" s="79">
        <f t="shared" si="35"/>
        <v>0</v>
      </c>
      <c r="O431" s="79">
        <f t="shared" si="36"/>
        <v>0</v>
      </c>
      <c r="P431" s="79">
        <f t="shared" si="37"/>
        <v>0</v>
      </c>
      <c r="Q431" s="80" t="s">
        <v>849</v>
      </c>
    </row>
    <row r="432" spans="1:17" x14ac:dyDescent="0.25">
      <c r="A432" t="str">
        <f t="shared" si="38"/>
        <v>3845814</v>
      </c>
      <c r="B432" s="2" t="s">
        <v>604</v>
      </c>
      <c r="C432" s="2" t="s">
        <v>605</v>
      </c>
      <c r="D432" s="2" t="s">
        <v>806</v>
      </c>
      <c r="E432" s="2" t="s">
        <v>25</v>
      </c>
      <c r="F432" s="40">
        <v>45814</v>
      </c>
      <c r="G432" s="2" t="s">
        <v>13</v>
      </c>
      <c r="H432" s="87">
        <v>0.33333333333333331</v>
      </c>
      <c r="I432" s="87">
        <v>0.70833333333333337</v>
      </c>
      <c r="J432" s="88" t="str">
        <f t="shared" si="34"/>
        <v>Vắng mặt</v>
      </c>
      <c r="K432" s="2" t="s">
        <v>609</v>
      </c>
      <c r="L432" s="2" t="s">
        <v>14</v>
      </c>
      <c r="M432" s="35" t="s">
        <v>830</v>
      </c>
      <c r="N432" s="37">
        <f t="shared" si="35"/>
        <v>0</v>
      </c>
      <c r="O432" s="37">
        <f t="shared" si="36"/>
        <v>0</v>
      </c>
      <c r="P432" s="91">
        <f t="shared" si="37"/>
        <v>0</v>
      </c>
    </row>
    <row r="433" spans="1:17" x14ac:dyDescent="0.25">
      <c r="A433" t="str">
        <f t="shared" si="38"/>
        <v>3845815</v>
      </c>
      <c r="B433" s="2" t="s">
        <v>604</v>
      </c>
      <c r="C433" s="2" t="s">
        <v>605</v>
      </c>
      <c r="D433" s="2" t="s">
        <v>806</v>
      </c>
      <c r="E433" s="2" t="s">
        <v>28</v>
      </c>
      <c r="F433" s="40">
        <v>45815</v>
      </c>
      <c r="G433" s="2" t="s">
        <v>13</v>
      </c>
      <c r="H433" s="87">
        <v>0.33333333333333331</v>
      </c>
      <c r="I433" s="87">
        <v>0.70833333333333337</v>
      </c>
      <c r="J433" s="88" t="str">
        <f t="shared" si="34"/>
        <v>Vắng mặt</v>
      </c>
      <c r="K433" s="2" t="s">
        <v>610</v>
      </c>
      <c r="L433" s="2" t="s">
        <v>14</v>
      </c>
      <c r="M433" s="35" t="s">
        <v>830</v>
      </c>
      <c r="N433" s="37">
        <f t="shared" si="35"/>
        <v>0</v>
      </c>
      <c r="O433" s="37">
        <f t="shared" si="36"/>
        <v>0</v>
      </c>
      <c r="P433" s="91">
        <f t="shared" si="37"/>
        <v>0</v>
      </c>
    </row>
    <row r="434" spans="1:17" x14ac:dyDescent="0.25">
      <c r="A434" t="str">
        <f t="shared" si="38"/>
        <v>3845817</v>
      </c>
      <c r="B434" s="2" t="s">
        <v>604</v>
      </c>
      <c r="C434" s="2" t="s">
        <v>605</v>
      </c>
      <c r="D434" s="2" t="s">
        <v>806</v>
      </c>
      <c r="E434" s="2" t="s">
        <v>31</v>
      </c>
      <c r="F434" s="40">
        <v>45817</v>
      </c>
      <c r="G434" s="2" t="s">
        <v>13</v>
      </c>
      <c r="H434" s="87">
        <v>0.33333333333333331</v>
      </c>
      <c r="I434" s="87">
        <v>0.70833333333333337</v>
      </c>
      <c r="J434" s="88" t="str">
        <f t="shared" si="34"/>
        <v>Vắng mặt</v>
      </c>
      <c r="K434" s="2" t="s">
        <v>41</v>
      </c>
      <c r="L434" s="2" t="s">
        <v>14</v>
      </c>
      <c r="M434" s="35" t="s">
        <v>830</v>
      </c>
      <c r="N434" s="37">
        <f t="shared" si="35"/>
        <v>0</v>
      </c>
      <c r="O434" s="37">
        <f t="shared" si="36"/>
        <v>0</v>
      </c>
      <c r="P434" s="91">
        <f t="shared" si="37"/>
        <v>0</v>
      </c>
    </row>
    <row r="435" spans="1:17" x14ac:dyDescent="0.25">
      <c r="A435" t="str">
        <f t="shared" si="38"/>
        <v>3845818</v>
      </c>
      <c r="B435" s="2" t="s">
        <v>604</v>
      </c>
      <c r="C435" s="2" t="s">
        <v>605</v>
      </c>
      <c r="D435" s="2" t="s">
        <v>806</v>
      </c>
      <c r="E435" s="2" t="s">
        <v>34</v>
      </c>
      <c r="F435" s="40">
        <v>45818</v>
      </c>
      <c r="G435" s="2" t="s">
        <v>13</v>
      </c>
      <c r="H435" s="87">
        <v>0.33333333333333331</v>
      </c>
      <c r="I435" s="87">
        <v>0.70833333333333337</v>
      </c>
      <c r="J435" s="88" t="str">
        <f t="shared" si="34"/>
        <v>Vắng mặt</v>
      </c>
      <c r="K435" s="2" t="s">
        <v>611</v>
      </c>
      <c r="L435" s="2" t="s">
        <v>14</v>
      </c>
      <c r="M435" s="35" t="s">
        <v>830</v>
      </c>
      <c r="N435" s="37">
        <f t="shared" si="35"/>
        <v>0</v>
      </c>
      <c r="O435" s="37">
        <f t="shared" si="36"/>
        <v>0</v>
      </c>
      <c r="P435" s="91">
        <f t="shared" si="37"/>
        <v>0</v>
      </c>
    </row>
    <row r="436" spans="1:17" x14ac:dyDescent="0.25">
      <c r="A436" t="str">
        <f t="shared" si="38"/>
        <v>3845819</v>
      </c>
      <c r="B436" s="2" t="s">
        <v>604</v>
      </c>
      <c r="C436" s="2" t="s">
        <v>605</v>
      </c>
      <c r="D436" s="2" t="s">
        <v>806</v>
      </c>
      <c r="E436" s="2" t="s">
        <v>37</v>
      </c>
      <c r="F436" s="40">
        <v>45819</v>
      </c>
      <c r="G436" s="2" t="s">
        <v>13</v>
      </c>
      <c r="H436" s="87">
        <v>0.33333333333333331</v>
      </c>
      <c r="I436" s="87">
        <v>0.70833333333333337</v>
      </c>
      <c r="J436" s="88" t="str">
        <f t="shared" si="34"/>
        <v>Vắng mặt</v>
      </c>
      <c r="K436" s="2" t="s">
        <v>612</v>
      </c>
      <c r="L436" s="2" t="s">
        <v>14</v>
      </c>
      <c r="M436" s="35" t="s">
        <v>830</v>
      </c>
      <c r="N436" s="37">
        <f t="shared" si="35"/>
        <v>2</v>
      </c>
      <c r="O436" s="37">
        <f t="shared" si="36"/>
        <v>0</v>
      </c>
      <c r="P436" s="91">
        <f t="shared" si="37"/>
        <v>0</v>
      </c>
    </row>
    <row r="437" spans="1:17" x14ac:dyDescent="0.25">
      <c r="A437" t="str">
        <f t="shared" si="38"/>
        <v>3845820</v>
      </c>
      <c r="B437" s="2" t="s">
        <v>604</v>
      </c>
      <c r="C437" s="2" t="s">
        <v>605</v>
      </c>
      <c r="D437" s="2" t="s">
        <v>806</v>
      </c>
      <c r="E437" s="2" t="s">
        <v>40</v>
      </c>
      <c r="F437" s="40">
        <v>45820</v>
      </c>
      <c r="G437" s="2" t="s">
        <v>13</v>
      </c>
      <c r="H437" s="87">
        <v>0.33333333333333331</v>
      </c>
      <c r="I437" s="87">
        <v>0.70833333333333337</v>
      </c>
      <c r="J437" s="88" t="str">
        <f t="shared" si="34"/>
        <v>Vắng mặt</v>
      </c>
      <c r="K437" s="2" t="s">
        <v>613</v>
      </c>
      <c r="L437" s="2" t="s">
        <v>14</v>
      </c>
      <c r="M437" s="35" t="s">
        <v>830</v>
      </c>
      <c r="N437" s="37">
        <f t="shared" si="35"/>
        <v>0</v>
      </c>
      <c r="O437" s="37">
        <f t="shared" si="36"/>
        <v>0</v>
      </c>
      <c r="P437" s="91">
        <f t="shared" si="37"/>
        <v>0</v>
      </c>
    </row>
    <row r="438" spans="1:17" x14ac:dyDescent="0.25">
      <c r="A438" t="str">
        <f t="shared" si="38"/>
        <v>3845821</v>
      </c>
      <c r="B438" s="2" t="s">
        <v>604</v>
      </c>
      <c r="C438" s="2" t="s">
        <v>605</v>
      </c>
      <c r="D438" s="2" t="s">
        <v>806</v>
      </c>
      <c r="E438" s="2" t="s">
        <v>42</v>
      </c>
      <c r="F438" s="40">
        <v>45821</v>
      </c>
      <c r="G438" s="2" t="s">
        <v>13</v>
      </c>
      <c r="H438" s="87">
        <v>0.33333333333333331</v>
      </c>
      <c r="I438" s="87">
        <v>0.70833333333333337</v>
      </c>
      <c r="J438" s="88" t="str">
        <f t="shared" si="34"/>
        <v>Vắng mặt</v>
      </c>
      <c r="K438" s="2" t="s">
        <v>614</v>
      </c>
      <c r="L438" s="2" t="s">
        <v>14</v>
      </c>
      <c r="M438" s="35" t="s">
        <v>830</v>
      </c>
      <c r="N438" s="37">
        <f t="shared" si="35"/>
        <v>7</v>
      </c>
      <c r="O438" s="37">
        <f t="shared" si="36"/>
        <v>0</v>
      </c>
      <c r="P438" s="91">
        <f t="shared" si="37"/>
        <v>30</v>
      </c>
    </row>
    <row r="439" spans="1:17" x14ac:dyDescent="0.25">
      <c r="A439" t="str">
        <f t="shared" si="38"/>
        <v>3845822</v>
      </c>
      <c r="B439" s="2" t="s">
        <v>604</v>
      </c>
      <c r="C439" s="2" t="s">
        <v>605</v>
      </c>
      <c r="D439" s="2" t="s">
        <v>806</v>
      </c>
      <c r="E439" s="2" t="s">
        <v>43</v>
      </c>
      <c r="F439" s="40">
        <v>45822</v>
      </c>
      <c r="G439" s="2" t="s">
        <v>13</v>
      </c>
      <c r="H439" s="87">
        <v>0.33333333333333331</v>
      </c>
      <c r="I439" s="87">
        <v>0.70833333333333337</v>
      </c>
      <c r="J439" s="88" t="str">
        <f t="shared" si="34"/>
        <v>Vắng mặt</v>
      </c>
      <c r="K439" s="2" t="s">
        <v>615</v>
      </c>
      <c r="L439" s="2" t="s">
        <v>14</v>
      </c>
      <c r="M439" s="35" t="s">
        <v>830</v>
      </c>
      <c r="N439" s="37">
        <f t="shared" si="35"/>
        <v>0</v>
      </c>
      <c r="O439" s="37">
        <f t="shared" si="36"/>
        <v>0</v>
      </c>
      <c r="P439" s="91">
        <f t="shared" si="37"/>
        <v>0</v>
      </c>
    </row>
    <row r="440" spans="1:17" s="44" customFormat="1" x14ac:dyDescent="0.25">
      <c r="A440" s="44" t="str">
        <f t="shared" si="38"/>
        <v>3845824</v>
      </c>
      <c r="B440" s="45" t="s">
        <v>604</v>
      </c>
      <c r="C440" s="45" t="s">
        <v>605</v>
      </c>
      <c r="D440" s="45" t="s">
        <v>806</v>
      </c>
      <c r="E440" s="2" t="s">
        <v>44</v>
      </c>
      <c r="F440" s="51">
        <v>45824</v>
      </c>
      <c r="G440" s="45" t="s">
        <v>13</v>
      </c>
      <c r="H440" s="85">
        <v>0.33333333333333331</v>
      </c>
      <c r="I440" s="85">
        <v>0.70833333333333337</v>
      </c>
      <c r="J440" s="86" t="str">
        <f t="shared" si="34"/>
        <v>Vắng mặt</v>
      </c>
      <c r="K440" s="45" t="s">
        <v>14</v>
      </c>
      <c r="L440" s="45" t="s">
        <v>14</v>
      </c>
      <c r="M440" s="78" t="s">
        <v>808</v>
      </c>
      <c r="N440" s="79">
        <f t="shared" si="35"/>
        <v>0</v>
      </c>
      <c r="O440" s="79">
        <f t="shared" si="36"/>
        <v>0</v>
      </c>
      <c r="P440" s="79">
        <f t="shared" si="37"/>
        <v>0</v>
      </c>
      <c r="Q440" s="80" t="s">
        <v>849</v>
      </c>
    </row>
    <row r="441" spans="1:17" x14ac:dyDescent="0.25">
      <c r="A441" t="str">
        <f t="shared" si="38"/>
        <v>3845825</v>
      </c>
      <c r="B441" s="2" t="s">
        <v>604</v>
      </c>
      <c r="C441" s="2" t="s">
        <v>605</v>
      </c>
      <c r="D441" s="2" t="s">
        <v>806</v>
      </c>
      <c r="E441" s="2" t="s">
        <v>47</v>
      </c>
      <c r="F441" s="40">
        <v>45825</v>
      </c>
      <c r="G441" s="2" t="s">
        <v>13</v>
      </c>
      <c r="H441" s="87">
        <v>0.33333333333333331</v>
      </c>
      <c r="I441" s="87">
        <v>0.70833333333333337</v>
      </c>
      <c r="J441" s="88" t="str">
        <f t="shared" si="34"/>
        <v>Vắng mặt</v>
      </c>
      <c r="K441" s="2" t="s">
        <v>185</v>
      </c>
      <c r="L441" s="2" t="s">
        <v>14</v>
      </c>
      <c r="M441" s="35" t="s">
        <v>830</v>
      </c>
      <c r="N441" s="37">
        <f t="shared" si="35"/>
        <v>0</v>
      </c>
      <c r="O441" s="37">
        <f t="shared" si="36"/>
        <v>0</v>
      </c>
      <c r="P441" s="91">
        <f t="shared" si="37"/>
        <v>0</v>
      </c>
    </row>
    <row r="442" spans="1:17" x14ac:dyDescent="0.25">
      <c r="A442" t="str">
        <f t="shared" si="38"/>
        <v>3845826</v>
      </c>
      <c r="B442" s="2" t="s">
        <v>604</v>
      </c>
      <c r="C442" s="2" t="s">
        <v>605</v>
      </c>
      <c r="D442" s="2" t="s">
        <v>806</v>
      </c>
      <c r="E442" s="2" t="s">
        <v>50</v>
      </c>
      <c r="F442" s="40">
        <v>45826</v>
      </c>
      <c r="G442" s="2" t="s">
        <v>13</v>
      </c>
      <c r="H442" s="87">
        <v>0.33333333333333331</v>
      </c>
      <c r="I442" s="87">
        <v>0.70833333333333337</v>
      </c>
      <c r="J442" s="88" t="str">
        <f t="shared" si="34"/>
        <v>Vắng mặt</v>
      </c>
      <c r="K442" s="2" t="s">
        <v>616</v>
      </c>
      <c r="L442" s="2" t="s">
        <v>14</v>
      </c>
      <c r="M442" s="35" t="s">
        <v>830</v>
      </c>
      <c r="N442" s="37">
        <f t="shared" si="35"/>
        <v>0</v>
      </c>
      <c r="O442" s="37">
        <f t="shared" si="36"/>
        <v>0</v>
      </c>
      <c r="P442" s="91">
        <f t="shared" si="37"/>
        <v>0</v>
      </c>
    </row>
    <row r="443" spans="1:17" x14ac:dyDescent="0.25">
      <c r="A443" t="str">
        <f t="shared" si="38"/>
        <v>3845827</v>
      </c>
      <c r="B443" s="2" t="s">
        <v>604</v>
      </c>
      <c r="C443" s="2" t="s">
        <v>605</v>
      </c>
      <c r="D443" s="2" t="s">
        <v>806</v>
      </c>
      <c r="E443" s="2" t="s">
        <v>53</v>
      </c>
      <c r="F443" s="40">
        <v>45827</v>
      </c>
      <c r="G443" s="2" t="s">
        <v>13</v>
      </c>
      <c r="H443" s="87">
        <v>0.33333333333333331</v>
      </c>
      <c r="I443" s="87">
        <v>0.70833333333333337</v>
      </c>
      <c r="J443" s="88" t="str">
        <f t="shared" si="34"/>
        <v>Vắng mặt</v>
      </c>
      <c r="K443" s="2" t="s">
        <v>617</v>
      </c>
      <c r="L443" s="2" t="s">
        <v>14</v>
      </c>
      <c r="M443" s="35" t="s">
        <v>830</v>
      </c>
      <c r="N443" s="37">
        <f t="shared" si="35"/>
        <v>0</v>
      </c>
      <c r="O443" s="37">
        <f t="shared" si="36"/>
        <v>0</v>
      </c>
      <c r="P443" s="91">
        <f t="shared" si="37"/>
        <v>0</v>
      </c>
    </row>
    <row r="444" spans="1:17" x14ac:dyDescent="0.25">
      <c r="A444" t="str">
        <f t="shared" si="38"/>
        <v>3845828</v>
      </c>
      <c r="B444" s="2" t="s">
        <v>604</v>
      </c>
      <c r="C444" s="2" t="s">
        <v>605</v>
      </c>
      <c r="D444" s="2" t="s">
        <v>806</v>
      </c>
      <c r="E444" s="2" t="s">
        <v>56</v>
      </c>
      <c r="F444" s="40">
        <v>45828</v>
      </c>
      <c r="G444" s="2" t="s">
        <v>13</v>
      </c>
      <c r="H444" s="87">
        <v>0.33333333333333331</v>
      </c>
      <c r="I444" s="87">
        <v>0.70833333333333337</v>
      </c>
      <c r="J444" s="88" t="str">
        <f t="shared" si="34"/>
        <v>Vắng mặt</v>
      </c>
      <c r="K444" s="2" t="s">
        <v>618</v>
      </c>
      <c r="L444" s="2" t="s">
        <v>14</v>
      </c>
      <c r="M444" s="35" t="s">
        <v>830</v>
      </c>
      <c r="N444" s="37">
        <f t="shared" si="35"/>
        <v>0</v>
      </c>
      <c r="O444" s="37">
        <f t="shared" si="36"/>
        <v>0</v>
      </c>
      <c r="P444" s="91">
        <f t="shared" si="37"/>
        <v>0</v>
      </c>
    </row>
    <row r="445" spans="1:17" x14ac:dyDescent="0.25">
      <c r="A445" t="str">
        <f t="shared" si="38"/>
        <v>3845829</v>
      </c>
      <c r="B445" s="2" t="s">
        <v>604</v>
      </c>
      <c r="C445" s="2" t="s">
        <v>605</v>
      </c>
      <c r="D445" s="2" t="s">
        <v>806</v>
      </c>
      <c r="E445" s="2" t="s">
        <v>58</v>
      </c>
      <c r="F445" s="40">
        <v>45829</v>
      </c>
      <c r="G445" s="2" t="s">
        <v>13</v>
      </c>
      <c r="H445" s="87">
        <v>0.33333333333333331</v>
      </c>
      <c r="I445" s="87">
        <v>0.70833333333333337</v>
      </c>
      <c r="J445" s="88" t="str">
        <f t="shared" si="34"/>
        <v>Vắng mặt</v>
      </c>
      <c r="K445" s="2" t="s">
        <v>619</v>
      </c>
      <c r="L445" s="2" t="s">
        <v>14</v>
      </c>
      <c r="M445" s="35" t="s">
        <v>830</v>
      </c>
      <c r="N445" s="37">
        <f t="shared" si="35"/>
        <v>0</v>
      </c>
      <c r="O445" s="37">
        <f t="shared" si="36"/>
        <v>0</v>
      </c>
      <c r="P445" s="91">
        <f t="shared" si="37"/>
        <v>0</v>
      </c>
    </row>
    <row r="446" spans="1:17" x14ac:dyDescent="0.25">
      <c r="A446" t="str">
        <f t="shared" si="38"/>
        <v>3845831</v>
      </c>
      <c r="B446" s="2" t="s">
        <v>604</v>
      </c>
      <c r="C446" s="2" t="s">
        <v>605</v>
      </c>
      <c r="D446" s="2" t="s">
        <v>806</v>
      </c>
      <c r="E446" s="2" t="s">
        <v>61</v>
      </c>
      <c r="F446" s="40">
        <v>45831</v>
      </c>
      <c r="G446" s="2" t="s">
        <v>13</v>
      </c>
      <c r="H446" s="87">
        <v>0.33333333333333331</v>
      </c>
      <c r="I446" s="87">
        <v>0.70833333333333337</v>
      </c>
      <c r="J446" s="88" t="str">
        <f t="shared" si="34"/>
        <v>Vắng mặt</v>
      </c>
      <c r="K446" s="2" t="s">
        <v>620</v>
      </c>
      <c r="L446" s="2" t="s">
        <v>14</v>
      </c>
      <c r="M446" s="35" t="s">
        <v>830</v>
      </c>
      <c r="N446" s="37">
        <f t="shared" si="35"/>
        <v>0</v>
      </c>
      <c r="O446" s="37">
        <f t="shared" si="36"/>
        <v>0</v>
      </c>
      <c r="P446" s="91">
        <f t="shared" si="37"/>
        <v>0</v>
      </c>
    </row>
    <row r="447" spans="1:17" x14ac:dyDescent="0.25">
      <c r="A447" t="str">
        <f t="shared" si="38"/>
        <v>3845832</v>
      </c>
      <c r="B447" s="2" t="s">
        <v>604</v>
      </c>
      <c r="C447" s="2" t="s">
        <v>605</v>
      </c>
      <c r="D447" s="2" t="s">
        <v>806</v>
      </c>
      <c r="E447" s="2" t="s">
        <v>64</v>
      </c>
      <c r="F447" s="40">
        <v>45832</v>
      </c>
      <c r="G447" s="2" t="s">
        <v>13</v>
      </c>
      <c r="H447" s="87">
        <v>0.33333333333333331</v>
      </c>
      <c r="I447" s="87">
        <v>0.70833333333333337</v>
      </c>
      <c r="J447" s="88" t="str">
        <f t="shared" si="34"/>
        <v>Vắng mặt</v>
      </c>
      <c r="K447" s="2" t="s">
        <v>621</v>
      </c>
      <c r="L447" s="2" t="s">
        <v>14</v>
      </c>
      <c r="M447" s="35" t="s">
        <v>830</v>
      </c>
      <c r="N447" s="37">
        <f t="shared" si="35"/>
        <v>0</v>
      </c>
      <c r="O447" s="37">
        <f t="shared" si="36"/>
        <v>0</v>
      </c>
      <c r="P447" s="91">
        <f t="shared" si="37"/>
        <v>0</v>
      </c>
    </row>
    <row r="448" spans="1:17" x14ac:dyDescent="0.25">
      <c r="A448" t="str">
        <f t="shared" si="38"/>
        <v>3845833</v>
      </c>
      <c r="B448" s="2" t="s">
        <v>604</v>
      </c>
      <c r="C448" s="2" t="s">
        <v>605</v>
      </c>
      <c r="D448" s="2" t="s">
        <v>806</v>
      </c>
      <c r="E448" s="2" t="s">
        <v>67</v>
      </c>
      <c r="F448" s="40">
        <v>45833</v>
      </c>
      <c r="G448" s="2" t="s">
        <v>13</v>
      </c>
      <c r="H448" s="87">
        <v>0.33333333333333331</v>
      </c>
      <c r="I448" s="87">
        <v>0.70833333333333337</v>
      </c>
      <c r="J448" s="88" t="str">
        <f t="shared" si="34"/>
        <v>Vắng mặt</v>
      </c>
      <c r="K448" s="2" t="s">
        <v>622</v>
      </c>
      <c r="L448" s="2" t="s">
        <v>14</v>
      </c>
      <c r="M448" s="35" t="s">
        <v>830</v>
      </c>
      <c r="N448" s="37">
        <f t="shared" si="35"/>
        <v>9</v>
      </c>
      <c r="O448" s="37">
        <f t="shared" si="36"/>
        <v>0</v>
      </c>
      <c r="P448" s="91">
        <f t="shared" si="37"/>
        <v>30</v>
      </c>
    </row>
    <row r="449" spans="1:17" x14ac:dyDescent="0.25">
      <c r="A449" t="str">
        <f t="shared" si="38"/>
        <v>3845834</v>
      </c>
      <c r="B449" s="2" t="s">
        <v>604</v>
      </c>
      <c r="C449" s="2" t="s">
        <v>605</v>
      </c>
      <c r="D449" s="2" t="s">
        <v>806</v>
      </c>
      <c r="E449" s="2" t="s">
        <v>70</v>
      </c>
      <c r="F449" s="40">
        <v>45834</v>
      </c>
      <c r="G449" s="2" t="s">
        <v>13</v>
      </c>
      <c r="H449" s="87">
        <v>0.33333333333333331</v>
      </c>
      <c r="I449" s="87">
        <v>0.70833333333333337</v>
      </c>
      <c r="J449" s="88" t="str">
        <f t="shared" si="34"/>
        <v>Vắng mặt</v>
      </c>
      <c r="K449" s="2" t="s">
        <v>623</v>
      </c>
      <c r="L449" s="2" t="s">
        <v>14</v>
      </c>
      <c r="M449" s="35" t="s">
        <v>830</v>
      </c>
      <c r="N449" s="37">
        <f t="shared" si="35"/>
        <v>0</v>
      </c>
      <c r="O449" s="37">
        <f t="shared" si="36"/>
        <v>0</v>
      </c>
      <c r="P449" s="91">
        <f t="shared" si="37"/>
        <v>0</v>
      </c>
    </row>
    <row r="450" spans="1:17" x14ac:dyDescent="0.25">
      <c r="A450" t="str">
        <f t="shared" si="38"/>
        <v>3845835</v>
      </c>
      <c r="B450" s="2" t="s">
        <v>604</v>
      </c>
      <c r="C450" s="2" t="s">
        <v>605</v>
      </c>
      <c r="D450" s="2" t="s">
        <v>806</v>
      </c>
      <c r="E450" s="2" t="s">
        <v>73</v>
      </c>
      <c r="F450" s="40">
        <v>45835</v>
      </c>
      <c r="G450" s="2" t="s">
        <v>13</v>
      </c>
      <c r="H450" s="87">
        <v>0.33333333333333331</v>
      </c>
      <c r="I450" s="87">
        <v>0.70833333333333337</v>
      </c>
      <c r="J450" s="88" t="str">
        <f t="shared" si="34"/>
        <v>Vắng mặt</v>
      </c>
      <c r="K450" s="2" t="s">
        <v>624</v>
      </c>
      <c r="L450" s="2" t="s">
        <v>14</v>
      </c>
      <c r="M450" s="35" t="s">
        <v>830</v>
      </c>
      <c r="N450" s="37">
        <f t="shared" si="35"/>
        <v>0</v>
      </c>
      <c r="O450" s="37">
        <f t="shared" si="36"/>
        <v>0</v>
      </c>
      <c r="P450" s="91">
        <f t="shared" si="37"/>
        <v>0</v>
      </c>
    </row>
    <row r="451" spans="1:17" x14ac:dyDescent="0.25">
      <c r="A451" t="str">
        <f t="shared" si="38"/>
        <v>3845836</v>
      </c>
      <c r="B451" s="2" t="s">
        <v>604</v>
      </c>
      <c r="C451" s="2" t="s">
        <v>605</v>
      </c>
      <c r="D451" s="2" t="s">
        <v>806</v>
      </c>
      <c r="E451" s="2" t="s">
        <v>76</v>
      </c>
      <c r="F451" s="40">
        <v>45836</v>
      </c>
      <c r="G451" s="2" t="s">
        <v>13</v>
      </c>
      <c r="H451" s="87">
        <v>0.33333333333333331</v>
      </c>
      <c r="I451" s="87">
        <v>0.70833333333333337</v>
      </c>
      <c r="J451" s="88" t="str">
        <f t="shared" si="34"/>
        <v>Vắng mặt</v>
      </c>
      <c r="K451" s="2" t="s">
        <v>625</v>
      </c>
      <c r="L451" s="2" t="s">
        <v>14</v>
      </c>
      <c r="M451" s="35" t="s">
        <v>830</v>
      </c>
      <c r="N451" s="37">
        <f t="shared" si="35"/>
        <v>0</v>
      </c>
      <c r="O451" s="37">
        <f t="shared" si="36"/>
        <v>0</v>
      </c>
      <c r="P451" s="91">
        <f t="shared" si="37"/>
        <v>0</v>
      </c>
    </row>
    <row r="452" spans="1:17" x14ac:dyDescent="0.25">
      <c r="A452" t="str">
        <f t="shared" si="38"/>
        <v>3845838</v>
      </c>
      <c r="B452" s="2" t="s">
        <v>604</v>
      </c>
      <c r="C452" s="2" t="s">
        <v>605</v>
      </c>
      <c r="D452" s="2" t="s">
        <v>806</v>
      </c>
      <c r="E452" s="2" t="s">
        <v>79</v>
      </c>
      <c r="F452" s="40">
        <v>45838</v>
      </c>
      <c r="G452" s="2" t="s">
        <v>13</v>
      </c>
      <c r="H452" s="87">
        <v>0.33333333333333331</v>
      </c>
      <c r="I452" s="87">
        <v>0.70833333333333337</v>
      </c>
      <c r="J452" s="88" t="str">
        <f t="shared" ref="J452:J515" si="39">IF(OR(K452="-",L452="-"),"Vắng mặt",IF(AND(TIMEVALUE(K452)&gt;H452+TIME(0,5,0),TIMEVALUE(L452)&lt;I452),"Đi muộn, về sớm",IF(TIMEVALUE(K452)&gt;H452+TIME(0,5,0),"Đi muộn",IF(TIMEVALUE(L452)&lt;I452,"Về sớm","Bình thường"))))</f>
        <v>Vắng mặt</v>
      </c>
      <c r="K452" s="2" t="s">
        <v>616</v>
      </c>
      <c r="L452" s="2" t="s">
        <v>14</v>
      </c>
      <c r="M452" s="35" t="s">
        <v>830</v>
      </c>
      <c r="N452" s="37">
        <f t="shared" ref="N452:N515" si="40">IF(K452="-",0,IF(TIMEVALUE(K452)&lt;=H452,0,ROUNDDOWN((TIMEVALUE(K452)-H452)*24*60,0)))</f>
        <v>0</v>
      </c>
      <c r="O452" s="37">
        <f t="shared" ref="O452:O515" si="41">IF(L452="-",0,IF(TIMEVALUE(L452)&lt;=I452,0,ROUNDDOWN((TIMEVALUE(L452)-I452)*24*60,0)))</f>
        <v>0</v>
      </c>
      <c r="P452" s="91">
        <f t="shared" ref="P452:P515" si="42">IF(N452&gt;60,"trừ nửa ngày lương",IF(AND(N452&gt;=6,N452&lt;=15),30,IF(AND(N452&gt;15,N452&lt;=60),50,0)))</f>
        <v>0</v>
      </c>
    </row>
    <row r="453" spans="1:17" x14ac:dyDescent="0.25">
      <c r="A453" t="str">
        <f t="shared" ref="A453:A477" si="43">B453&amp;F453</f>
        <v>4045810</v>
      </c>
      <c r="B453" s="2" t="s">
        <v>626</v>
      </c>
      <c r="C453" s="2" t="s">
        <v>627</v>
      </c>
      <c r="D453" s="2" t="s">
        <v>806</v>
      </c>
      <c r="E453" s="2" t="s">
        <v>12</v>
      </c>
      <c r="F453" s="40">
        <v>45810</v>
      </c>
      <c r="G453" s="2" t="s">
        <v>13</v>
      </c>
      <c r="H453" s="87">
        <v>0.33333333333333331</v>
      </c>
      <c r="I453" s="87">
        <v>0.70833333333333337</v>
      </c>
      <c r="J453" s="88" t="str">
        <f t="shared" si="39"/>
        <v>Vắng mặt</v>
      </c>
      <c r="K453" s="2" t="s">
        <v>628</v>
      </c>
      <c r="L453" s="2" t="s">
        <v>14</v>
      </c>
      <c r="M453" s="35" t="s">
        <v>830</v>
      </c>
      <c r="N453" s="37">
        <f t="shared" si="40"/>
        <v>0</v>
      </c>
      <c r="O453" s="37">
        <f t="shared" si="41"/>
        <v>0</v>
      </c>
      <c r="P453" s="91">
        <f t="shared" si="42"/>
        <v>0</v>
      </c>
    </row>
    <row r="454" spans="1:17" x14ac:dyDescent="0.25">
      <c r="A454" t="str">
        <f t="shared" si="43"/>
        <v>4045811</v>
      </c>
      <c r="B454" s="2" t="s">
        <v>626</v>
      </c>
      <c r="C454" s="2" t="s">
        <v>627</v>
      </c>
      <c r="D454" s="2" t="s">
        <v>806</v>
      </c>
      <c r="E454" s="2" t="s">
        <v>16</v>
      </c>
      <c r="F454" s="40">
        <v>45811</v>
      </c>
      <c r="G454" s="2" t="s">
        <v>13</v>
      </c>
      <c r="H454" s="87">
        <v>0.33333333333333331</v>
      </c>
      <c r="I454" s="87">
        <v>0.70833333333333337</v>
      </c>
      <c r="J454" s="88" t="str">
        <f t="shared" si="39"/>
        <v>Vắng mặt</v>
      </c>
      <c r="K454" s="2" t="s">
        <v>629</v>
      </c>
      <c r="L454" s="2" t="s">
        <v>14</v>
      </c>
      <c r="M454" s="35" t="s">
        <v>830</v>
      </c>
      <c r="N454" s="37">
        <f t="shared" si="40"/>
        <v>10</v>
      </c>
      <c r="O454" s="37">
        <f t="shared" si="41"/>
        <v>0</v>
      </c>
      <c r="P454" s="91">
        <f t="shared" si="42"/>
        <v>30</v>
      </c>
    </row>
    <row r="455" spans="1:17" s="44" customFormat="1" x14ac:dyDescent="0.25">
      <c r="A455" s="44" t="str">
        <f t="shared" si="43"/>
        <v>4045812</v>
      </c>
      <c r="B455" s="45" t="s">
        <v>626</v>
      </c>
      <c r="C455" s="45" t="s">
        <v>627</v>
      </c>
      <c r="D455" s="45" t="s">
        <v>806</v>
      </c>
      <c r="E455" s="2" t="s">
        <v>19</v>
      </c>
      <c r="F455" s="51">
        <v>45812</v>
      </c>
      <c r="G455" s="45" t="s">
        <v>13</v>
      </c>
      <c r="H455" s="85">
        <v>0.33333333333333331</v>
      </c>
      <c r="I455" s="85">
        <v>0.70833333333333337</v>
      </c>
      <c r="J455" s="86" t="str">
        <f t="shared" si="39"/>
        <v>Vắng mặt</v>
      </c>
      <c r="K455" s="45" t="s">
        <v>14</v>
      </c>
      <c r="L455" s="45" t="s">
        <v>14</v>
      </c>
      <c r="M455" s="78" t="s">
        <v>809</v>
      </c>
      <c r="N455" s="79">
        <f t="shared" si="40"/>
        <v>0</v>
      </c>
      <c r="O455" s="79">
        <f t="shared" si="41"/>
        <v>0</v>
      </c>
      <c r="P455" s="79">
        <f t="shared" si="42"/>
        <v>0</v>
      </c>
      <c r="Q455" s="80" t="s">
        <v>849</v>
      </c>
    </row>
    <row r="456" spans="1:17" x14ac:dyDescent="0.25">
      <c r="A456" t="str">
        <f t="shared" si="43"/>
        <v>4045813</v>
      </c>
      <c r="B456" s="2" t="s">
        <v>626</v>
      </c>
      <c r="C456" s="2" t="s">
        <v>627</v>
      </c>
      <c r="D456" s="2" t="s">
        <v>806</v>
      </c>
      <c r="E456" s="2" t="s">
        <v>22</v>
      </c>
      <c r="F456" s="40">
        <v>45813</v>
      </c>
      <c r="G456" s="2" t="s">
        <v>13</v>
      </c>
      <c r="H456" s="87">
        <v>0.33333333333333331</v>
      </c>
      <c r="I456" s="87">
        <v>0.70833333333333337</v>
      </c>
      <c r="J456" s="88" t="str">
        <f t="shared" si="39"/>
        <v>Vắng mặt</v>
      </c>
      <c r="K456" s="2" t="s">
        <v>630</v>
      </c>
      <c r="L456" s="2" t="s">
        <v>14</v>
      </c>
      <c r="M456" s="35" t="s">
        <v>830</v>
      </c>
      <c r="N456" s="37">
        <f t="shared" si="40"/>
        <v>1</v>
      </c>
      <c r="O456" s="37">
        <f t="shared" si="41"/>
        <v>0</v>
      </c>
      <c r="P456" s="91">
        <f t="shared" si="42"/>
        <v>0</v>
      </c>
    </row>
    <row r="457" spans="1:17" x14ac:dyDescent="0.25">
      <c r="A457" t="str">
        <f t="shared" si="43"/>
        <v>4045814</v>
      </c>
      <c r="B457" s="2" t="s">
        <v>626</v>
      </c>
      <c r="C457" s="2" t="s">
        <v>627</v>
      </c>
      <c r="D457" s="2" t="s">
        <v>806</v>
      </c>
      <c r="E457" s="2" t="s">
        <v>25</v>
      </c>
      <c r="F457" s="40">
        <v>45814</v>
      </c>
      <c r="G457" s="2" t="s">
        <v>13</v>
      </c>
      <c r="H457" s="87">
        <v>0.33333333333333331</v>
      </c>
      <c r="I457" s="87">
        <v>0.70833333333333337</v>
      </c>
      <c r="J457" s="88" t="str">
        <f t="shared" si="39"/>
        <v>Vắng mặt</v>
      </c>
      <c r="K457" s="2" t="s">
        <v>565</v>
      </c>
      <c r="L457" s="2" t="s">
        <v>14</v>
      </c>
      <c r="M457" s="35" t="s">
        <v>830</v>
      </c>
      <c r="N457" s="37">
        <f t="shared" si="40"/>
        <v>0</v>
      </c>
      <c r="O457" s="37">
        <f t="shared" si="41"/>
        <v>0</v>
      </c>
      <c r="P457" s="91">
        <f t="shared" si="42"/>
        <v>0</v>
      </c>
    </row>
    <row r="458" spans="1:17" x14ac:dyDescent="0.25">
      <c r="A458" t="str">
        <f t="shared" si="43"/>
        <v>4045815</v>
      </c>
      <c r="B458" s="2" t="s">
        <v>626</v>
      </c>
      <c r="C458" s="2" t="s">
        <v>627</v>
      </c>
      <c r="D458" s="2" t="s">
        <v>806</v>
      </c>
      <c r="E458" s="2" t="s">
        <v>28</v>
      </c>
      <c r="F458" s="40">
        <v>45815</v>
      </c>
      <c r="G458" s="2" t="s">
        <v>13</v>
      </c>
      <c r="H458" s="87">
        <v>0.33333333333333331</v>
      </c>
      <c r="I458" s="87">
        <v>0.70833333333333337</v>
      </c>
      <c r="J458" s="88" t="str">
        <f t="shared" si="39"/>
        <v>Vắng mặt</v>
      </c>
      <c r="K458" s="2" t="s">
        <v>628</v>
      </c>
      <c r="L458" s="2" t="s">
        <v>14</v>
      </c>
      <c r="M458" s="35" t="s">
        <v>830</v>
      </c>
      <c r="N458" s="37">
        <f t="shared" si="40"/>
        <v>0</v>
      </c>
      <c r="O458" s="37">
        <f t="shared" si="41"/>
        <v>0</v>
      </c>
      <c r="P458" s="91">
        <f t="shared" si="42"/>
        <v>0</v>
      </c>
    </row>
    <row r="459" spans="1:17" x14ac:dyDescent="0.25">
      <c r="A459" t="str">
        <f t="shared" si="43"/>
        <v>4045817</v>
      </c>
      <c r="B459" s="2" t="s">
        <v>626</v>
      </c>
      <c r="C459" s="2" t="s">
        <v>627</v>
      </c>
      <c r="D459" s="2" t="s">
        <v>806</v>
      </c>
      <c r="E459" s="2" t="s">
        <v>31</v>
      </c>
      <c r="F459" s="40">
        <v>45817</v>
      </c>
      <c r="G459" s="2" t="s">
        <v>13</v>
      </c>
      <c r="H459" s="87">
        <v>0.33333333333333331</v>
      </c>
      <c r="I459" s="87">
        <v>0.70833333333333337</v>
      </c>
      <c r="J459" s="88" t="str">
        <f t="shared" si="39"/>
        <v>Vắng mặt</v>
      </c>
      <c r="K459" s="2" t="s">
        <v>631</v>
      </c>
      <c r="L459" s="2" t="s">
        <v>14</v>
      </c>
      <c r="M459" s="35" t="s">
        <v>830</v>
      </c>
      <c r="N459" s="37">
        <f t="shared" si="40"/>
        <v>5</v>
      </c>
      <c r="O459" s="37">
        <f t="shared" si="41"/>
        <v>0</v>
      </c>
      <c r="P459" s="91">
        <f t="shared" si="42"/>
        <v>0</v>
      </c>
    </row>
    <row r="460" spans="1:17" s="44" customFormat="1" x14ac:dyDescent="0.25">
      <c r="A460" s="44" t="str">
        <f t="shared" si="43"/>
        <v>4045818</v>
      </c>
      <c r="B460" s="45" t="s">
        <v>626</v>
      </c>
      <c r="C460" s="45" t="s">
        <v>627</v>
      </c>
      <c r="D460" s="45" t="s">
        <v>806</v>
      </c>
      <c r="E460" s="2" t="s">
        <v>34</v>
      </c>
      <c r="F460" s="51">
        <v>45818</v>
      </c>
      <c r="G460" s="45" t="s">
        <v>13</v>
      </c>
      <c r="H460" s="85">
        <v>0.33333333333333331</v>
      </c>
      <c r="I460" s="85">
        <v>0.70833333333333337</v>
      </c>
      <c r="J460" s="86" t="str">
        <f t="shared" si="39"/>
        <v>Vắng mặt</v>
      </c>
      <c r="K460" s="45" t="s">
        <v>14</v>
      </c>
      <c r="L460" s="45" t="s">
        <v>14</v>
      </c>
      <c r="M460" s="78" t="s">
        <v>808</v>
      </c>
      <c r="N460" s="79">
        <f t="shared" si="40"/>
        <v>0</v>
      </c>
      <c r="O460" s="79">
        <f t="shared" si="41"/>
        <v>0</v>
      </c>
      <c r="P460" s="79">
        <f t="shared" si="42"/>
        <v>0</v>
      </c>
      <c r="Q460" s="80" t="s">
        <v>849</v>
      </c>
    </row>
    <row r="461" spans="1:17" x14ac:dyDescent="0.25">
      <c r="A461" t="str">
        <f t="shared" si="43"/>
        <v>4045819</v>
      </c>
      <c r="B461" s="2" t="s">
        <v>626</v>
      </c>
      <c r="C461" s="2" t="s">
        <v>627</v>
      </c>
      <c r="D461" s="2" t="s">
        <v>806</v>
      </c>
      <c r="E461" s="2" t="s">
        <v>37</v>
      </c>
      <c r="F461" s="40">
        <v>45819</v>
      </c>
      <c r="G461" s="2" t="s">
        <v>13</v>
      </c>
      <c r="H461" s="87">
        <v>0.33333333333333331</v>
      </c>
      <c r="I461" s="87">
        <v>0.70833333333333337</v>
      </c>
      <c r="J461" s="88" t="str">
        <f t="shared" si="39"/>
        <v>Vắng mặt</v>
      </c>
      <c r="K461" s="2" t="s">
        <v>632</v>
      </c>
      <c r="L461" s="2" t="s">
        <v>14</v>
      </c>
      <c r="M461" s="35" t="s">
        <v>830</v>
      </c>
      <c r="N461" s="37">
        <f t="shared" si="40"/>
        <v>5</v>
      </c>
      <c r="O461" s="37">
        <f t="shared" si="41"/>
        <v>0</v>
      </c>
      <c r="P461" s="91">
        <f t="shared" si="42"/>
        <v>0</v>
      </c>
    </row>
    <row r="462" spans="1:17" x14ac:dyDescent="0.25">
      <c r="A462" t="str">
        <f t="shared" si="43"/>
        <v>4045820</v>
      </c>
      <c r="B462" s="2" t="s">
        <v>626</v>
      </c>
      <c r="C462" s="2" t="s">
        <v>627</v>
      </c>
      <c r="D462" s="2" t="s">
        <v>806</v>
      </c>
      <c r="E462" s="2" t="s">
        <v>40</v>
      </c>
      <c r="F462" s="40">
        <v>45820</v>
      </c>
      <c r="G462" s="2" t="s">
        <v>13</v>
      </c>
      <c r="H462" s="87">
        <v>0.33333333333333331</v>
      </c>
      <c r="I462" s="87">
        <v>0.70833333333333337</v>
      </c>
      <c r="J462" s="88" t="str">
        <f t="shared" si="39"/>
        <v>Vắng mặt</v>
      </c>
      <c r="K462" s="2" t="s">
        <v>633</v>
      </c>
      <c r="L462" s="2" t="s">
        <v>14</v>
      </c>
      <c r="M462" s="35" t="s">
        <v>830</v>
      </c>
      <c r="N462" s="37">
        <f t="shared" si="40"/>
        <v>6</v>
      </c>
      <c r="O462" s="37">
        <f t="shared" si="41"/>
        <v>0</v>
      </c>
      <c r="P462" s="91">
        <f t="shared" si="42"/>
        <v>30</v>
      </c>
    </row>
    <row r="463" spans="1:17" x14ac:dyDescent="0.25">
      <c r="A463" t="str">
        <f t="shared" si="43"/>
        <v>4045821</v>
      </c>
      <c r="B463" s="2" t="s">
        <v>626</v>
      </c>
      <c r="C463" s="2" t="s">
        <v>627</v>
      </c>
      <c r="D463" s="2" t="s">
        <v>806</v>
      </c>
      <c r="E463" s="2" t="s">
        <v>42</v>
      </c>
      <c r="F463" s="40">
        <v>45821</v>
      </c>
      <c r="G463" s="2" t="s">
        <v>13</v>
      </c>
      <c r="H463" s="87">
        <v>0.33333333333333331</v>
      </c>
      <c r="I463" s="87">
        <v>0.70833333333333337</v>
      </c>
      <c r="J463" s="88" t="str">
        <f t="shared" si="39"/>
        <v>Vắng mặt</v>
      </c>
      <c r="K463" s="2" t="s">
        <v>634</v>
      </c>
      <c r="L463" s="2" t="s">
        <v>14</v>
      </c>
      <c r="M463" s="35" t="s">
        <v>830</v>
      </c>
      <c r="N463" s="37">
        <f t="shared" si="40"/>
        <v>3</v>
      </c>
      <c r="O463" s="37">
        <f t="shared" si="41"/>
        <v>0</v>
      </c>
      <c r="P463" s="91">
        <f t="shared" si="42"/>
        <v>0</v>
      </c>
    </row>
    <row r="464" spans="1:17" s="44" customFormat="1" x14ac:dyDescent="0.25">
      <c r="A464" s="44" t="str">
        <f t="shared" si="43"/>
        <v>4045822</v>
      </c>
      <c r="B464" s="45" t="s">
        <v>626</v>
      </c>
      <c r="C464" s="45" t="s">
        <v>627</v>
      </c>
      <c r="D464" s="45" t="s">
        <v>806</v>
      </c>
      <c r="E464" s="2" t="s">
        <v>43</v>
      </c>
      <c r="F464" s="51">
        <v>45822</v>
      </c>
      <c r="G464" s="45" t="s">
        <v>13</v>
      </c>
      <c r="H464" s="85">
        <v>0.33333333333333331</v>
      </c>
      <c r="I464" s="85">
        <v>0.70833333333333337</v>
      </c>
      <c r="J464" s="86" t="str">
        <f t="shared" si="39"/>
        <v>Vắng mặt</v>
      </c>
      <c r="K464" s="45" t="s">
        <v>14</v>
      </c>
      <c r="L464" s="45" t="s">
        <v>14</v>
      </c>
      <c r="M464" s="78" t="s">
        <v>808</v>
      </c>
      <c r="N464" s="79">
        <f t="shared" si="40"/>
        <v>0</v>
      </c>
      <c r="O464" s="79">
        <f t="shared" si="41"/>
        <v>0</v>
      </c>
      <c r="P464" s="79">
        <f t="shared" si="42"/>
        <v>0</v>
      </c>
      <c r="Q464" s="80" t="s">
        <v>849</v>
      </c>
    </row>
    <row r="465" spans="1:16" x14ac:dyDescent="0.25">
      <c r="A465" t="str">
        <f t="shared" si="43"/>
        <v>4045824</v>
      </c>
      <c r="B465" s="2" t="s">
        <v>626</v>
      </c>
      <c r="C465" s="2" t="s">
        <v>627</v>
      </c>
      <c r="D465" s="2" t="s">
        <v>806</v>
      </c>
      <c r="E465" s="2" t="s">
        <v>44</v>
      </c>
      <c r="F465" s="40">
        <v>45824</v>
      </c>
      <c r="G465" s="2" t="s">
        <v>13</v>
      </c>
      <c r="H465" s="87">
        <v>0.33333333333333331</v>
      </c>
      <c r="I465" s="87">
        <v>0.70833333333333337</v>
      </c>
      <c r="J465" s="88" t="str">
        <f t="shared" si="39"/>
        <v>Vắng mặt</v>
      </c>
      <c r="K465" s="2" t="s">
        <v>305</v>
      </c>
      <c r="L465" s="2" t="s">
        <v>14</v>
      </c>
      <c r="M465" s="35" t="s">
        <v>830</v>
      </c>
      <c r="N465" s="37">
        <f t="shared" si="40"/>
        <v>4</v>
      </c>
      <c r="O465" s="37">
        <f t="shared" si="41"/>
        <v>0</v>
      </c>
      <c r="P465" s="91">
        <f t="shared" si="42"/>
        <v>0</v>
      </c>
    </row>
    <row r="466" spans="1:16" x14ac:dyDescent="0.25">
      <c r="A466" t="str">
        <f t="shared" si="43"/>
        <v>4045825</v>
      </c>
      <c r="B466" s="2" t="s">
        <v>626</v>
      </c>
      <c r="C466" s="2" t="s">
        <v>627</v>
      </c>
      <c r="D466" s="2" t="s">
        <v>806</v>
      </c>
      <c r="E466" s="2" t="s">
        <v>47</v>
      </c>
      <c r="F466" s="40">
        <v>45825</v>
      </c>
      <c r="G466" s="2" t="s">
        <v>13</v>
      </c>
      <c r="H466" s="87">
        <v>0.33333333333333331</v>
      </c>
      <c r="I466" s="87">
        <v>0.70833333333333337</v>
      </c>
      <c r="J466" s="88" t="str">
        <f t="shared" si="39"/>
        <v>Vắng mặt</v>
      </c>
      <c r="K466" s="2" t="s">
        <v>635</v>
      </c>
      <c r="L466" s="2" t="s">
        <v>14</v>
      </c>
      <c r="M466" s="35" t="s">
        <v>830</v>
      </c>
      <c r="N466" s="37">
        <f t="shared" si="40"/>
        <v>5</v>
      </c>
      <c r="O466" s="37">
        <f t="shared" si="41"/>
        <v>0</v>
      </c>
      <c r="P466" s="91">
        <f t="shared" si="42"/>
        <v>0</v>
      </c>
    </row>
    <row r="467" spans="1:16" x14ac:dyDescent="0.25">
      <c r="A467" t="str">
        <f t="shared" si="43"/>
        <v>4045826</v>
      </c>
      <c r="B467" s="2" t="s">
        <v>626</v>
      </c>
      <c r="C467" s="2" t="s">
        <v>627</v>
      </c>
      <c r="D467" s="2" t="s">
        <v>806</v>
      </c>
      <c r="E467" s="2" t="s">
        <v>50</v>
      </c>
      <c r="F467" s="40">
        <v>45826</v>
      </c>
      <c r="G467" s="2" t="s">
        <v>13</v>
      </c>
      <c r="H467" s="87">
        <v>0.33333333333333331</v>
      </c>
      <c r="I467" s="87">
        <v>0.70833333333333337</v>
      </c>
      <c r="J467" s="88" t="str">
        <f t="shared" si="39"/>
        <v>Vắng mặt</v>
      </c>
      <c r="K467" s="2" t="s">
        <v>636</v>
      </c>
      <c r="L467" s="2" t="s">
        <v>14</v>
      </c>
      <c r="M467" s="35" t="s">
        <v>830</v>
      </c>
      <c r="N467" s="37">
        <f t="shared" si="40"/>
        <v>4</v>
      </c>
      <c r="O467" s="37">
        <f t="shared" si="41"/>
        <v>0</v>
      </c>
      <c r="P467" s="91">
        <f t="shared" si="42"/>
        <v>0</v>
      </c>
    </row>
    <row r="468" spans="1:16" x14ac:dyDescent="0.25">
      <c r="A468" t="str">
        <f t="shared" si="43"/>
        <v>4045827</v>
      </c>
      <c r="B468" s="2" t="s">
        <v>626</v>
      </c>
      <c r="C468" s="2" t="s">
        <v>627</v>
      </c>
      <c r="D468" s="2" t="s">
        <v>806</v>
      </c>
      <c r="E468" s="2" t="s">
        <v>53</v>
      </c>
      <c r="F468" s="40">
        <v>45827</v>
      </c>
      <c r="G468" s="2" t="s">
        <v>13</v>
      </c>
      <c r="H468" s="87">
        <v>0.33333333333333331</v>
      </c>
      <c r="I468" s="87">
        <v>0.70833333333333337</v>
      </c>
      <c r="J468" s="88" t="str">
        <f t="shared" si="39"/>
        <v>Vắng mặt</v>
      </c>
      <c r="K468" s="2" t="s">
        <v>614</v>
      </c>
      <c r="L468" s="2" t="s">
        <v>14</v>
      </c>
      <c r="M468" s="35" t="s">
        <v>830</v>
      </c>
      <c r="N468" s="37">
        <f t="shared" si="40"/>
        <v>7</v>
      </c>
      <c r="O468" s="37">
        <f t="shared" si="41"/>
        <v>0</v>
      </c>
      <c r="P468" s="91">
        <f t="shared" si="42"/>
        <v>30</v>
      </c>
    </row>
    <row r="469" spans="1:16" x14ac:dyDescent="0.25">
      <c r="A469" t="str">
        <f t="shared" si="43"/>
        <v>4045828</v>
      </c>
      <c r="B469" s="2" t="s">
        <v>626</v>
      </c>
      <c r="C469" s="2" t="s">
        <v>627</v>
      </c>
      <c r="D469" s="2" t="s">
        <v>806</v>
      </c>
      <c r="E469" s="2" t="s">
        <v>56</v>
      </c>
      <c r="F469" s="40">
        <v>45828</v>
      </c>
      <c r="G469" s="2" t="s">
        <v>13</v>
      </c>
      <c r="H469" s="87">
        <v>0.33333333333333331</v>
      </c>
      <c r="I469" s="87">
        <v>0.70833333333333337</v>
      </c>
      <c r="J469" s="88" t="str">
        <f t="shared" si="39"/>
        <v>Vắng mặt</v>
      </c>
      <c r="K469" s="2" t="s">
        <v>637</v>
      </c>
      <c r="L469" s="2" t="s">
        <v>14</v>
      </c>
      <c r="M469" s="35" t="s">
        <v>830</v>
      </c>
      <c r="N469" s="37">
        <f t="shared" si="40"/>
        <v>5</v>
      </c>
      <c r="O469" s="37">
        <f t="shared" si="41"/>
        <v>0</v>
      </c>
      <c r="P469" s="91">
        <f t="shared" si="42"/>
        <v>0</v>
      </c>
    </row>
    <row r="470" spans="1:16" x14ac:dyDescent="0.25">
      <c r="A470" t="str">
        <f t="shared" si="43"/>
        <v>4045829</v>
      </c>
      <c r="B470" s="2" t="s">
        <v>626</v>
      </c>
      <c r="C470" s="2" t="s">
        <v>627</v>
      </c>
      <c r="D470" s="2" t="s">
        <v>806</v>
      </c>
      <c r="E470" s="2" t="s">
        <v>58</v>
      </c>
      <c r="F470" s="40">
        <v>45829</v>
      </c>
      <c r="G470" s="2" t="s">
        <v>13</v>
      </c>
      <c r="H470" s="87">
        <v>0.33333333333333331</v>
      </c>
      <c r="I470" s="87">
        <v>0.70833333333333337</v>
      </c>
      <c r="J470" s="88" t="str">
        <f t="shared" si="39"/>
        <v>Vắng mặt</v>
      </c>
      <c r="K470" s="2" t="s">
        <v>638</v>
      </c>
      <c r="L470" s="2" t="s">
        <v>14</v>
      </c>
      <c r="M470" s="35" t="s">
        <v>830</v>
      </c>
      <c r="N470" s="37">
        <f t="shared" si="40"/>
        <v>0</v>
      </c>
      <c r="O470" s="37">
        <f t="shared" si="41"/>
        <v>0</v>
      </c>
      <c r="P470" s="91">
        <f t="shared" si="42"/>
        <v>0</v>
      </c>
    </row>
    <row r="471" spans="1:16" x14ac:dyDescent="0.25">
      <c r="A471" t="str">
        <f t="shared" si="43"/>
        <v>4045831</v>
      </c>
      <c r="B471" s="2" t="s">
        <v>626</v>
      </c>
      <c r="C471" s="2" t="s">
        <v>627</v>
      </c>
      <c r="D471" s="2" t="s">
        <v>806</v>
      </c>
      <c r="E471" s="2" t="s">
        <v>61</v>
      </c>
      <c r="F471" s="40">
        <v>45831</v>
      </c>
      <c r="G471" s="2" t="s">
        <v>13</v>
      </c>
      <c r="H471" s="87">
        <v>0.33333333333333331</v>
      </c>
      <c r="I471" s="87">
        <v>0.70833333333333337</v>
      </c>
      <c r="J471" s="88" t="str">
        <f t="shared" si="39"/>
        <v>Vắng mặt</v>
      </c>
      <c r="K471" s="2" t="s">
        <v>639</v>
      </c>
      <c r="L471" s="2" t="s">
        <v>14</v>
      </c>
      <c r="M471" s="35" t="s">
        <v>830</v>
      </c>
      <c r="N471" s="37">
        <f t="shared" si="40"/>
        <v>4</v>
      </c>
      <c r="O471" s="37">
        <f t="shared" si="41"/>
        <v>0</v>
      </c>
      <c r="P471" s="91">
        <f t="shared" si="42"/>
        <v>0</v>
      </c>
    </row>
    <row r="472" spans="1:16" x14ac:dyDescent="0.25">
      <c r="A472" t="str">
        <f t="shared" si="43"/>
        <v>4045832</v>
      </c>
      <c r="B472" s="2" t="s">
        <v>626</v>
      </c>
      <c r="C472" s="2" t="s">
        <v>627</v>
      </c>
      <c r="D472" s="2" t="s">
        <v>806</v>
      </c>
      <c r="E472" s="2" t="s">
        <v>64</v>
      </c>
      <c r="F472" s="40">
        <v>45832</v>
      </c>
      <c r="G472" s="2" t="s">
        <v>13</v>
      </c>
      <c r="H472" s="87">
        <v>0.33333333333333331</v>
      </c>
      <c r="I472" s="87">
        <v>0.70833333333333337</v>
      </c>
      <c r="J472" s="88" t="str">
        <f t="shared" si="39"/>
        <v>Vắng mặt</v>
      </c>
      <c r="K472" s="2" t="s">
        <v>640</v>
      </c>
      <c r="L472" s="2" t="s">
        <v>14</v>
      </c>
      <c r="M472" s="35" t="s">
        <v>830</v>
      </c>
      <c r="N472" s="37">
        <f t="shared" si="40"/>
        <v>7</v>
      </c>
      <c r="O472" s="37">
        <f t="shared" si="41"/>
        <v>0</v>
      </c>
      <c r="P472" s="91">
        <f t="shared" si="42"/>
        <v>30</v>
      </c>
    </row>
    <row r="473" spans="1:16" x14ac:dyDescent="0.25">
      <c r="A473" t="str">
        <f t="shared" si="43"/>
        <v>4045833</v>
      </c>
      <c r="B473" s="2" t="s">
        <v>626</v>
      </c>
      <c r="C473" s="2" t="s">
        <v>627</v>
      </c>
      <c r="D473" s="2" t="s">
        <v>806</v>
      </c>
      <c r="E473" s="2" t="s">
        <v>67</v>
      </c>
      <c r="F473" s="40">
        <v>45833</v>
      </c>
      <c r="G473" s="2" t="s">
        <v>13</v>
      </c>
      <c r="H473" s="87">
        <v>0.33333333333333331</v>
      </c>
      <c r="I473" s="87">
        <v>0.70833333333333337</v>
      </c>
      <c r="J473" s="88" t="str">
        <f t="shared" si="39"/>
        <v>Vắng mặt</v>
      </c>
      <c r="K473" s="2" t="s">
        <v>641</v>
      </c>
      <c r="L473" s="2" t="s">
        <v>14</v>
      </c>
      <c r="M473" s="35" t="s">
        <v>830</v>
      </c>
      <c r="N473" s="37">
        <f t="shared" si="40"/>
        <v>4</v>
      </c>
      <c r="O473" s="37">
        <f t="shared" si="41"/>
        <v>0</v>
      </c>
      <c r="P473" s="91">
        <f t="shared" si="42"/>
        <v>0</v>
      </c>
    </row>
    <row r="474" spans="1:16" x14ac:dyDescent="0.25">
      <c r="A474" t="str">
        <f t="shared" si="43"/>
        <v>4045834</v>
      </c>
      <c r="B474" s="2" t="s">
        <v>626</v>
      </c>
      <c r="C474" s="2" t="s">
        <v>627</v>
      </c>
      <c r="D474" s="2" t="s">
        <v>806</v>
      </c>
      <c r="E474" s="2" t="s">
        <v>70</v>
      </c>
      <c r="F474" s="40">
        <v>45834</v>
      </c>
      <c r="G474" s="2" t="s">
        <v>13</v>
      </c>
      <c r="H474" s="87">
        <v>0.33333333333333331</v>
      </c>
      <c r="I474" s="87">
        <v>0.70833333333333337</v>
      </c>
      <c r="J474" s="88" t="str">
        <f t="shared" si="39"/>
        <v>Vắng mặt</v>
      </c>
      <c r="K474" s="2" t="s">
        <v>642</v>
      </c>
      <c r="L474" s="2" t="s">
        <v>14</v>
      </c>
      <c r="M474" s="35" t="s">
        <v>830</v>
      </c>
      <c r="N474" s="37">
        <f t="shared" si="40"/>
        <v>4</v>
      </c>
      <c r="O474" s="37">
        <f t="shared" si="41"/>
        <v>0</v>
      </c>
      <c r="P474" s="91">
        <f t="shared" si="42"/>
        <v>0</v>
      </c>
    </row>
    <row r="475" spans="1:16" x14ac:dyDescent="0.25">
      <c r="A475" t="str">
        <f t="shared" si="43"/>
        <v>4045835</v>
      </c>
      <c r="B475" s="2" t="s">
        <v>626</v>
      </c>
      <c r="C475" s="2" t="s">
        <v>627</v>
      </c>
      <c r="D475" s="2" t="s">
        <v>806</v>
      </c>
      <c r="E475" s="2" t="s">
        <v>73</v>
      </c>
      <c r="F475" s="40">
        <v>45835</v>
      </c>
      <c r="G475" s="2" t="s">
        <v>13</v>
      </c>
      <c r="H475" s="87">
        <v>0.33333333333333331</v>
      </c>
      <c r="I475" s="87">
        <v>0.70833333333333337</v>
      </c>
      <c r="J475" s="88" t="str">
        <f t="shared" si="39"/>
        <v>Vắng mặt</v>
      </c>
      <c r="K475" s="2" t="s">
        <v>643</v>
      </c>
      <c r="L475" s="2" t="s">
        <v>14</v>
      </c>
      <c r="M475" s="35" t="s">
        <v>830</v>
      </c>
      <c r="N475" s="37">
        <f t="shared" si="40"/>
        <v>1</v>
      </c>
      <c r="O475" s="37">
        <f t="shared" si="41"/>
        <v>0</v>
      </c>
      <c r="P475" s="91">
        <f t="shared" si="42"/>
        <v>0</v>
      </c>
    </row>
    <row r="476" spans="1:16" x14ac:dyDescent="0.25">
      <c r="A476" t="str">
        <f t="shared" si="43"/>
        <v>4045836</v>
      </c>
      <c r="B476" s="2" t="s">
        <v>626</v>
      </c>
      <c r="C476" s="2" t="s">
        <v>627</v>
      </c>
      <c r="D476" s="2" t="s">
        <v>806</v>
      </c>
      <c r="E476" s="2" t="s">
        <v>76</v>
      </c>
      <c r="F476" s="40">
        <v>45836</v>
      </c>
      <c r="G476" s="2" t="s">
        <v>13</v>
      </c>
      <c r="H476" s="87">
        <v>0.33333333333333331</v>
      </c>
      <c r="I476" s="87">
        <v>0.70833333333333337</v>
      </c>
      <c r="J476" s="88" t="str">
        <f t="shared" si="39"/>
        <v>Vắng mặt</v>
      </c>
      <c r="K476" s="2" t="s">
        <v>340</v>
      </c>
      <c r="L476" s="2" t="s">
        <v>14</v>
      </c>
      <c r="M476" s="35" t="s">
        <v>830</v>
      </c>
      <c r="N476" s="37">
        <f t="shared" si="40"/>
        <v>0</v>
      </c>
      <c r="O476" s="37">
        <f t="shared" si="41"/>
        <v>0</v>
      </c>
      <c r="P476" s="91">
        <f t="shared" si="42"/>
        <v>0</v>
      </c>
    </row>
    <row r="477" spans="1:16" x14ac:dyDescent="0.25">
      <c r="A477" t="str">
        <f t="shared" si="43"/>
        <v>4045838</v>
      </c>
      <c r="B477" s="2" t="s">
        <v>626</v>
      </c>
      <c r="C477" s="2" t="s">
        <v>627</v>
      </c>
      <c r="D477" s="2" t="s">
        <v>806</v>
      </c>
      <c r="E477" s="2" t="s">
        <v>79</v>
      </c>
      <c r="F477" s="40">
        <v>45838</v>
      </c>
      <c r="G477" s="2" t="s">
        <v>13</v>
      </c>
      <c r="H477" s="87">
        <v>0.33333333333333331</v>
      </c>
      <c r="I477" s="87">
        <v>0.70833333333333337</v>
      </c>
      <c r="J477" s="88" t="str">
        <f t="shared" si="39"/>
        <v>Vắng mặt</v>
      </c>
      <c r="K477" s="2" t="s">
        <v>644</v>
      </c>
      <c r="L477" s="2" t="s">
        <v>14</v>
      </c>
      <c r="M477" s="35" t="s">
        <v>830</v>
      </c>
      <c r="N477" s="37">
        <f t="shared" si="40"/>
        <v>4</v>
      </c>
      <c r="O477" s="37">
        <f t="shared" si="41"/>
        <v>0</v>
      </c>
      <c r="P477" s="91">
        <f t="shared" si="42"/>
        <v>0</v>
      </c>
    </row>
    <row r="478" spans="1:16" x14ac:dyDescent="0.25">
      <c r="A478" t="str">
        <f t="shared" ref="A478:A502" si="44">B478&amp;F478</f>
        <v>4545810</v>
      </c>
      <c r="B478" s="2" t="s">
        <v>645</v>
      </c>
      <c r="C478" s="2" t="s">
        <v>646</v>
      </c>
      <c r="D478" s="2" t="s">
        <v>806</v>
      </c>
      <c r="E478" s="2" t="s">
        <v>12</v>
      </c>
      <c r="F478" s="40">
        <v>45810</v>
      </c>
      <c r="G478" s="2" t="s">
        <v>13</v>
      </c>
      <c r="H478" s="87">
        <v>0.33333333333333331</v>
      </c>
      <c r="I478" s="87">
        <v>0.70833333333333337</v>
      </c>
      <c r="J478" s="88" t="str">
        <f t="shared" si="39"/>
        <v>Vắng mặt</v>
      </c>
      <c r="K478" s="2" t="s">
        <v>647</v>
      </c>
      <c r="L478" s="2" t="s">
        <v>14</v>
      </c>
      <c r="M478" s="35" t="s">
        <v>830</v>
      </c>
      <c r="N478" s="37">
        <f t="shared" si="40"/>
        <v>0</v>
      </c>
      <c r="O478" s="37">
        <f t="shared" si="41"/>
        <v>0</v>
      </c>
      <c r="P478" s="91">
        <f t="shared" si="42"/>
        <v>0</v>
      </c>
    </row>
    <row r="479" spans="1:16" x14ac:dyDescent="0.25">
      <c r="A479" t="str">
        <f t="shared" si="44"/>
        <v>4545811</v>
      </c>
      <c r="B479" s="2" t="s">
        <v>645</v>
      </c>
      <c r="C479" s="2" t="s">
        <v>646</v>
      </c>
      <c r="D479" s="2" t="s">
        <v>806</v>
      </c>
      <c r="E479" s="2" t="s">
        <v>16</v>
      </c>
      <c r="F479" s="40">
        <v>45811</v>
      </c>
      <c r="G479" s="2" t="s">
        <v>13</v>
      </c>
      <c r="H479" s="87">
        <v>0.33333333333333331</v>
      </c>
      <c r="I479" s="87">
        <v>0.70833333333333337</v>
      </c>
      <c r="J479" s="88" t="str">
        <f t="shared" si="39"/>
        <v>Vắng mặt</v>
      </c>
      <c r="K479" s="2" t="s">
        <v>648</v>
      </c>
      <c r="L479" s="2" t="s">
        <v>14</v>
      </c>
      <c r="M479" s="35" t="s">
        <v>830</v>
      </c>
      <c r="N479" s="37">
        <f t="shared" si="40"/>
        <v>0</v>
      </c>
      <c r="O479" s="37">
        <f t="shared" si="41"/>
        <v>0</v>
      </c>
      <c r="P479" s="91">
        <f t="shared" si="42"/>
        <v>0</v>
      </c>
    </row>
    <row r="480" spans="1:16" x14ac:dyDescent="0.25">
      <c r="A480" t="str">
        <f t="shared" si="44"/>
        <v>4545812</v>
      </c>
      <c r="B480" s="2" t="s">
        <v>645</v>
      </c>
      <c r="C480" s="2" t="s">
        <v>646</v>
      </c>
      <c r="D480" s="2" t="s">
        <v>806</v>
      </c>
      <c r="E480" s="2" t="s">
        <v>19</v>
      </c>
      <c r="F480" s="40">
        <v>45812</v>
      </c>
      <c r="G480" s="2" t="s">
        <v>13</v>
      </c>
      <c r="H480" s="87">
        <v>0.33333333333333331</v>
      </c>
      <c r="I480" s="87">
        <v>0.70833333333333337</v>
      </c>
      <c r="J480" s="88" t="str">
        <f t="shared" si="39"/>
        <v>Vắng mặt</v>
      </c>
      <c r="K480" s="2" t="s">
        <v>649</v>
      </c>
      <c r="L480" s="2" t="s">
        <v>14</v>
      </c>
      <c r="M480" s="35" t="s">
        <v>830</v>
      </c>
      <c r="N480" s="37">
        <f t="shared" si="40"/>
        <v>0</v>
      </c>
      <c r="O480" s="37">
        <f t="shared" si="41"/>
        <v>0</v>
      </c>
      <c r="P480" s="91">
        <f t="shared" si="42"/>
        <v>0</v>
      </c>
    </row>
    <row r="481" spans="1:17" s="44" customFormat="1" x14ac:dyDescent="0.25">
      <c r="A481" s="44" t="str">
        <f t="shared" si="44"/>
        <v>4545813</v>
      </c>
      <c r="B481" s="45" t="s">
        <v>645</v>
      </c>
      <c r="C481" s="45" t="s">
        <v>646</v>
      </c>
      <c r="D481" s="45" t="s">
        <v>806</v>
      </c>
      <c r="E481" s="2" t="s">
        <v>22</v>
      </c>
      <c r="F481" s="51">
        <v>45813</v>
      </c>
      <c r="G481" s="45" t="s">
        <v>13</v>
      </c>
      <c r="H481" s="85">
        <v>0.33333333333333331</v>
      </c>
      <c r="I481" s="85">
        <v>0.70833333333333337</v>
      </c>
      <c r="J481" s="86" t="str">
        <f t="shared" si="39"/>
        <v>Vắng mặt</v>
      </c>
      <c r="K481" s="45" t="s">
        <v>14</v>
      </c>
      <c r="L481" s="45" t="s">
        <v>14</v>
      </c>
      <c r="M481" s="81" t="s">
        <v>827</v>
      </c>
      <c r="N481" s="79">
        <f t="shared" si="40"/>
        <v>0</v>
      </c>
      <c r="O481" s="79">
        <f t="shared" si="41"/>
        <v>0</v>
      </c>
      <c r="P481" s="79">
        <f t="shared" si="42"/>
        <v>0</v>
      </c>
      <c r="Q481" s="80" t="s">
        <v>853</v>
      </c>
    </row>
    <row r="482" spans="1:17" x14ac:dyDescent="0.25">
      <c r="A482" t="str">
        <f t="shared" si="44"/>
        <v>4545814</v>
      </c>
      <c r="B482" s="2" t="s">
        <v>645</v>
      </c>
      <c r="C482" s="2" t="s">
        <v>646</v>
      </c>
      <c r="D482" s="2" t="s">
        <v>806</v>
      </c>
      <c r="E482" s="2" t="s">
        <v>25</v>
      </c>
      <c r="F482" s="40">
        <v>45814</v>
      </c>
      <c r="G482" s="2" t="s">
        <v>13</v>
      </c>
      <c r="H482" s="87">
        <v>0.33333333333333331</v>
      </c>
      <c r="I482" s="87">
        <v>0.70833333333333337</v>
      </c>
      <c r="J482" s="88" t="str">
        <f t="shared" si="39"/>
        <v>Vắng mặt</v>
      </c>
      <c r="K482" s="2" t="s">
        <v>650</v>
      </c>
      <c r="L482" s="2" t="s">
        <v>14</v>
      </c>
      <c r="M482" s="35" t="s">
        <v>830</v>
      </c>
      <c r="N482" s="37">
        <f t="shared" si="40"/>
        <v>0</v>
      </c>
      <c r="O482" s="37">
        <f t="shared" si="41"/>
        <v>0</v>
      </c>
      <c r="P482" s="91">
        <f t="shared" si="42"/>
        <v>0</v>
      </c>
    </row>
    <row r="483" spans="1:17" s="44" customFormat="1" x14ac:dyDescent="0.25">
      <c r="A483" s="44" t="str">
        <f t="shared" si="44"/>
        <v>4545815</v>
      </c>
      <c r="B483" s="45" t="s">
        <v>645</v>
      </c>
      <c r="C483" s="45" t="s">
        <v>646</v>
      </c>
      <c r="D483" s="45" t="s">
        <v>806</v>
      </c>
      <c r="E483" s="2" t="s">
        <v>28</v>
      </c>
      <c r="F483" s="51">
        <v>45815</v>
      </c>
      <c r="G483" s="45" t="s">
        <v>13</v>
      </c>
      <c r="H483" s="85">
        <v>0.33333333333333331</v>
      </c>
      <c r="I483" s="85">
        <v>0.70833333333333337</v>
      </c>
      <c r="J483" s="86" t="str">
        <f t="shared" si="39"/>
        <v>Vắng mặt</v>
      </c>
      <c r="K483" s="45" t="s">
        <v>14</v>
      </c>
      <c r="L483" s="45" t="s">
        <v>14</v>
      </c>
      <c r="M483" s="81" t="s">
        <v>827</v>
      </c>
      <c r="N483" s="79">
        <f t="shared" si="40"/>
        <v>0</v>
      </c>
      <c r="O483" s="79">
        <f t="shared" si="41"/>
        <v>0</v>
      </c>
      <c r="P483" s="79">
        <f t="shared" si="42"/>
        <v>0</v>
      </c>
      <c r="Q483" s="80" t="s">
        <v>853</v>
      </c>
    </row>
    <row r="484" spans="1:17" x14ac:dyDescent="0.25">
      <c r="A484" t="str">
        <f t="shared" si="44"/>
        <v>4545817</v>
      </c>
      <c r="B484" s="2" t="s">
        <v>645</v>
      </c>
      <c r="C484" s="2" t="s">
        <v>646</v>
      </c>
      <c r="D484" s="2" t="s">
        <v>806</v>
      </c>
      <c r="E484" s="2" t="s">
        <v>31</v>
      </c>
      <c r="F484" s="40">
        <v>45817</v>
      </c>
      <c r="G484" s="2" t="s">
        <v>13</v>
      </c>
      <c r="H484" s="87">
        <v>0.33333333333333331</v>
      </c>
      <c r="I484" s="87">
        <v>0.70833333333333337</v>
      </c>
      <c r="J484" s="88" t="str">
        <f t="shared" si="39"/>
        <v>Vắng mặt</v>
      </c>
      <c r="K484" s="2" t="s">
        <v>348</v>
      </c>
      <c r="L484" s="2" t="s">
        <v>14</v>
      </c>
      <c r="M484" s="35" t="s">
        <v>830</v>
      </c>
      <c r="N484" s="37">
        <f t="shared" si="40"/>
        <v>0</v>
      </c>
      <c r="O484" s="37">
        <f t="shared" si="41"/>
        <v>0</v>
      </c>
      <c r="P484" s="91">
        <f t="shared" si="42"/>
        <v>0</v>
      </c>
    </row>
    <row r="485" spans="1:17" x14ac:dyDescent="0.25">
      <c r="A485" t="str">
        <f t="shared" si="44"/>
        <v>4545818</v>
      </c>
      <c r="B485" s="2" t="s">
        <v>645</v>
      </c>
      <c r="C485" s="2" t="s">
        <v>646</v>
      </c>
      <c r="D485" s="2" t="s">
        <v>806</v>
      </c>
      <c r="E485" s="2" t="s">
        <v>34</v>
      </c>
      <c r="F485" s="40">
        <v>45818</v>
      </c>
      <c r="G485" s="2" t="s">
        <v>13</v>
      </c>
      <c r="H485" s="87">
        <v>0.33333333333333331</v>
      </c>
      <c r="I485" s="87">
        <v>0.70833333333333337</v>
      </c>
      <c r="J485" s="88" t="str">
        <f t="shared" si="39"/>
        <v>Vắng mặt</v>
      </c>
      <c r="K485" s="2" t="s">
        <v>651</v>
      </c>
      <c r="L485" s="2" t="s">
        <v>14</v>
      </c>
      <c r="M485" s="35" t="s">
        <v>830</v>
      </c>
      <c r="N485" s="37">
        <f t="shared" si="40"/>
        <v>3</v>
      </c>
      <c r="O485" s="37">
        <f t="shared" si="41"/>
        <v>0</v>
      </c>
      <c r="P485" s="91">
        <f t="shared" si="42"/>
        <v>0</v>
      </c>
    </row>
    <row r="486" spans="1:17" x14ac:dyDescent="0.25">
      <c r="A486" t="str">
        <f t="shared" si="44"/>
        <v>4545819</v>
      </c>
      <c r="B486" s="2" t="s">
        <v>645</v>
      </c>
      <c r="C486" s="2" t="s">
        <v>646</v>
      </c>
      <c r="D486" s="2" t="s">
        <v>806</v>
      </c>
      <c r="E486" s="2" t="s">
        <v>37</v>
      </c>
      <c r="F486" s="40">
        <v>45819</v>
      </c>
      <c r="G486" s="2" t="s">
        <v>13</v>
      </c>
      <c r="H486" s="87">
        <v>0.33333333333333331</v>
      </c>
      <c r="I486" s="87">
        <v>0.70833333333333337</v>
      </c>
      <c r="J486" s="88" t="str">
        <f t="shared" si="39"/>
        <v>Vắng mặt</v>
      </c>
      <c r="K486" s="2" t="s">
        <v>652</v>
      </c>
      <c r="L486" s="2" t="s">
        <v>14</v>
      </c>
      <c r="M486" s="35" t="s">
        <v>830</v>
      </c>
      <c r="N486" s="37">
        <f t="shared" si="40"/>
        <v>0</v>
      </c>
      <c r="O486" s="37">
        <f t="shared" si="41"/>
        <v>0</v>
      </c>
      <c r="P486" s="91">
        <f t="shared" si="42"/>
        <v>0</v>
      </c>
    </row>
    <row r="487" spans="1:17" x14ac:dyDescent="0.25">
      <c r="A487" t="str">
        <f t="shared" si="44"/>
        <v>4545820</v>
      </c>
      <c r="B487" s="2" t="s">
        <v>645</v>
      </c>
      <c r="C487" s="2" t="s">
        <v>646</v>
      </c>
      <c r="D487" s="2" t="s">
        <v>806</v>
      </c>
      <c r="E487" s="2" t="s">
        <v>40</v>
      </c>
      <c r="F487" s="40">
        <v>45820</v>
      </c>
      <c r="G487" s="2" t="s">
        <v>13</v>
      </c>
      <c r="H487" s="87">
        <v>0.33333333333333331</v>
      </c>
      <c r="I487" s="87">
        <v>0.70833333333333337</v>
      </c>
      <c r="J487" s="88" t="str">
        <f t="shared" si="39"/>
        <v>Vắng mặt</v>
      </c>
      <c r="K487" s="2" t="s">
        <v>653</v>
      </c>
      <c r="L487" s="2" t="s">
        <v>14</v>
      </c>
      <c r="M487" s="35" t="s">
        <v>830</v>
      </c>
      <c r="N487" s="37">
        <f t="shared" si="40"/>
        <v>0</v>
      </c>
      <c r="O487" s="37">
        <f t="shared" si="41"/>
        <v>0</v>
      </c>
      <c r="P487" s="91">
        <f t="shared" si="42"/>
        <v>0</v>
      </c>
    </row>
    <row r="488" spans="1:17" x14ac:dyDescent="0.25">
      <c r="A488" t="str">
        <f t="shared" si="44"/>
        <v>4545821</v>
      </c>
      <c r="B488" s="2" t="s">
        <v>645</v>
      </c>
      <c r="C488" s="2" t="s">
        <v>646</v>
      </c>
      <c r="D488" s="2" t="s">
        <v>806</v>
      </c>
      <c r="E488" s="2" t="s">
        <v>42</v>
      </c>
      <c r="F488" s="40">
        <v>45821</v>
      </c>
      <c r="G488" s="2" t="s">
        <v>13</v>
      </c>
      <c r="H488" s="87">
        <v>0.33333333333333331</v>
      </c>
      <c r="I488" s="87">
        <v>0.70833333333333337</v>
      </c>
      <c r="J488" s="88" t="str">
        <f t="shared" si="39"/>
        <v>Vắng mặt</v>
      </c>
      <c r="K488" s="2" t="s">
        <v>654</v>
      </c>
      <c r="L488" s="2" t="s">
        <v>14</v>
      </c>
      <c r="M488" s="35" t="s">
        <v>830</v>
      </c>
      <c r="N488" s="37">
        <f t="shared" si="40"/>
        <v>0</v>
      </c>
      <c r="O488" s="37">
        <f t="shared" si="41"/>
        <v>0</v>
      </c>
      <c r="P488" s="91">
        <f t="shared" si="42"/>
        <v>0</v>
      </c>
    </row>
    <row r="489" spans="1:17" x14ac:dyDescent="0.25">
      <c r="A489" t="str">
        <f t="shared" si="44"/>
        <v>4545822</v>
      </c>
      <c r="B489" s="2" t="s">
        <v>645</v>
      </c>
      <c r="C489" s="2" t="s">
        <v>646</v>
      </c>
      <c r="D489" s="2" t="s">
        <v>806</v>
      </c>
      <c r="E489" s="2" t="s">
        <v>43</v>
      </c>
      <c r="F489" s="40">
        <v>45822</v>
      </c>
      <c r="G489" s="2" t="s">
        <v>13</v>
      </c>
      <c r="H489" s="87">
        <v>0.33333333333333331</v>
      </c>
      <c r="I489" s="87">
        <v>0.70833333333333337</v>
      </c>
      <c r="J489" s="88" t="str">
        <f t="shared" si="39"/>
        <v>Vắng mặt</v>
      </c>
      <c r="K489" s="2" t="s">
        <v>655</v>
      </c>
      <c r="L489" s="2" t="s">
        <v>14</v>
      </c>
      <c r="M489" s="35" t="s">
        <v>830</v>
      </c>
      <c r="N489" s="37">
        <f t="shared" si="40"/>
        <v>0</v>
      </c>
      <c r="O489" s="37">
        <f t="shared" si="41"/>
        <v>0</v>
      </c>
      <c r="P489" s="91">
        <f t="shared" si="42"/>
        <v>0</v>
      </c>
    </row>
    <row r="490" spans="1:17" x14ac:dyDescent="0.25">
      <c r="A490" t="str">
        <f t="shared" si="44"/>
        <v>4545824</v>
      </c>
      <c r="B490" s="2" t="s">
        <v>645</v>
      </c>
      <c r="C490" s="2" t="s">
        <v>646</v>
      </c>
      <c r="D490" s="2" t="s">
        <v>806</v>
      </c>
      <c r="E490" s="2" t="s">
        <v>44</v>
      </c>
      <c r="F490" s="40">
        <v>45824</v>
      </c>
      <c r="G490" s="2" t="s">
        <v>13</v>
      </c>
      <c r="H490" s="87">
        <v>0.33333333333333331</v>
      </c>
      <c r="I490" s="87">
        <v>0.70833333333333337</v>
      </c>
      <c r="J490" s="88" t="str">
        <f t="shared" si="39"/>
        <v>Vắng mặt</v>
      </c>
      <c r="K490" s="2" t="s">
        <v>656</v>
      </c>
      <c r="L490" s="2" t="s">
        <v>14</v>
      </c>
      <c r="M490" s="35" t="s">
        <v>830</v>
      </c>
      <c r="N490" s="37">
        <f t="shared" si="40"/>
        <v>0</v>
      </c>
      <c r="O490" s="37">
        <f t="shared" si="41"/>
        <v>0</v>
      </c>
      <c r="P490" s="91">
        <f t="shared" si="42"/>
        <v>0</v>
      </c>
    </row>
    <row r="491" spans="1:17" x14ac:dyDescent="0.25">
      <c r="A491" t="str">
        <f t="shared" si="44"/>
        <v>4545825</v>
      </c>
      <c r="B491" s="2" t="s">
        <v>645</v>
      </c>
      <c r="C491" s="2" t="s">
        <v>646</v>
      </c>
      <c r="D491" s="2" t="s">
        <v>806</v>
      </c>
      <c r="E491" s="2" t="s">
        <v>47</v>
      </c>
      <c r="F491" s="40">
        <v>45825</v>
      </c>
      <c r="G491" s="2" t="s">
        <v>13</v>
      </c>
      <c r="H491" s="87">
        <v>0.33333333333333331</v>
      </c>
      <c r="I491" s="87">
        <v>0.70833333333333337</v>
      </c>
      <c r="J491" s="88" t="str">
        <f t="shared" si="39"/>
        <v>Vắng mặt</v>
      </c>
      <c r="K491" s="2" t="s">
        <v>657</v>
      </c>
      <c r="L491" s="2" t="s">
        <v>14</v>
      </c>
      <c r="M491" s="35" t="s">
        <v>830</v>
      </c>
      <c r="N491" s="37">
        <f t="shared" si="40"/>
        <v>3</v>
      </c>
      <c r="O491" s="37">
        <f t="shared" si="41"/>
        <v>0</v>
      </c>
      <c r="P491" s="91">
        <f t="shared" si="42"/>
        <v>0</v>
      </c>
    </row>
    <row r="492" spans="1:17" x14ac:dyDescent="0.25">
      <c r="A492" t="str">
        <f t="shared" si="44"/>
        <v>4545826</v>
      </c>
      <c r="B492" s="2" t="s">
        <v>645</v>
      </c>
      <c r="C492" s="2" t="s">
        <v>646</v>
      </c>
      <c r="D492" s="2" t="s">
        <v>806</v>
      </c>
      <c r="E492" s="2" t="s">
        <v>50</v>
      </c>
      <c r="F492" s="40">
        <v>45826</v>
      </c>
      <c r="G492" s="2" t="s">
        <v>13</v>
      </c>
      <c r="H492" s="87">
        <v>0.33333333333333331</v>
      </c>
      <c r="I492" s="87">
        <v>0.70833333333333337</v>
      </c>
      <c r="J492" s="88" t="str">
        <f t="shared" si="39"/>
        <v>Vắng mặt</v>
      </c>
      <c r="K492" s="2" t="s">
        <v>644</v>
      </c>
      <c r="L492" s="2" t="s">
        <v>14</v>
      </c>
      <c r="M492" s="35" t="s">
        <v>830</v>
      </c>
      <c r="N492" s="37">
        <f t="shared" si="40"/>
        <v>4</v>
      </c>
      <c r="O492" s="37">
        <f t="shared" si="41"/>
        <v>0</v>
      </c>
      <c r="P492" s="91">
        <f t="shared" si="42"/>
        <v>0</v>
      </c>
    </row>
    <row r="493" spans="1:17" x14ac:dyDescent="0.25">
      <c r="A493" t="str">
        <f t="shared" si="44"/>
        <v>4545827</v>
      </c>
      <c r="B493" s="2" t="s">
        <v>645</v>
      </c>
      <c r="C493" s="2" t="s">
        <v>646</v>
      </c>
      <c r="D493" s="2" t="s">
        <v>806</v>
      </c>
      <c r="E493" s="2" t="s">
        <v>53</v>
      </c>
      <c r="F493" s="40">
        <v>45827</v>
      </c>
      <c r="G493" s="2" t="s">
        <v>13</v>
      </c>
      <c r="H493" s="87">
        <v>0.33333333333333331</v>
      </c>
      <c r="I493" s="87">
        <v>0.70833333333333337</v>
      </c>
      <c r="J493" s="88" t="str">
        <f t="shared" si="39"/>
        <v>Vắng mặt</v>
      </c>
      <c r="K493" s="2" t="s">
        <v>658</v>
      </c>
      <c r="L493" s="2" t="s">
        <v>14</v>
      </c>
      <c r="M493" s="35" t="s">
        <v>830</v>
      </c>
      <c r="N493" s="37">
        <f t="shared" si="40"/>
        <v>0</v>
      </c>
      <c r="O493" s="37">
        <f t="shared" si="41"/>
        <v>0</v>
      </c>
      <c r="P493" s="91">
        <f t="shared" si="42"/>
        <v>0</v>
      </c>
    </row>
    <row r="494" spans="1:17" x14ac:dyDescent="0.25">
      <c r="A494" t="str">
        <f t="shared" si="44"/>
        <v>4545828</v>
      </c>
      <c r="B494" s="2" t="s">
        <v>645</v>
      </c>
      <c r="C494" s="2" t="s">
        <v>646</v>
      </c>
      <c r="D494" s="2" t="s">
        <v>806</v>
      </c>
      <c r="E494" s="2" t="s">
        <v>56</v>
      </c>
      <c r="F494" s="40">
        <v>45828</v>
      </c>
      <c r="G494" s="2" t="s">
        <v>13</v>
      </c>
      <c r="H494" s="87">
        <v>0.33333333333333331</v>
      </c>
      <c r="I494" s="87">
        <v>0.70833333333333337</v>
      </c>
      <c r="J494" s="88" t="str">
        <f t="shared" si="39"/>
        <v>Vắng mặt</v>
      </c>
      <c r="K494" s="2" t="s">
        <v>659</v>
      </c>
      <c r="L494" s="2" t="s">
        <v>14</v>
      </c>
      <c r="M494" s="35" t="s">
        <v>830</v>
      </c>
      <c r="N494" s="37">
        <f t="shared" si="40"/>
        <v>0</v>
      </c>
      <c r="O494" s="37">
        <f t="shared" si="41"/>
        <v>0</v>
      </c>
      <c r="P494" s="91">
        <f t="shared" si="42"/>
        <v>0</v>
      </c>
    </row>
    <row r="495" spans="1:17" x14ac:dyDescent="0.25">
      <c r="A495" t="str">
        <f t="shared" si="44"/>
        <v>4545829</v>
      </c>
      <c r="B495" s="2" t="s">
        <v>645</v>
      </c>
      <c r="C495" s="2" t="s">
        <v>646</v>
      </c>
      <c r="D495" s="2" t="s">
        <v>806</v>
      </c>
      <c r="E495" s="2" t="s">
        <v>58</v>
      </c>
      <c r="F495" s="40">
        <v>45829</v>
      </c>
      <c r="G495" s="2" t="s">
        <v>13</v>
      </c>
      <c r="H495" s="87">
        <v>0.33333333333333331</v>
      </c>
      <c r="I495" s="87">
        <v>0.70833333333333337</v>
      </c>
      <c r="J495" s="88" t="str">
        <f t="shared" si="39"/>
        <v>Vắng mặt</v>
      </c>
      <c r="K495" s="2" t="s">
        <v>660</v>
      </c>
      <c r="L495" s="2" t="s">
        <v>14</v>
      </c>
      <c r="M495" s="35" t="s">
        <v>830</v>
      </c>
      <c r="N495" s="37">
        <f t="shared" si="40"/>
        <v>0</v>
      </c>
      <c r="O495" s="37">
        <f t="shared" si="41"/>
        <v>0</v>
      </c>
      <c r="P495" s="91">
        <f t="shared" si="42"/>
        <v>0</v>
      </c>
    </row>
    <row r="496" spans="1:17" x14ac:dyDescent="0.25">
      <c r="A496" t="str">
        <f t="shared" si="44"/>
        <v>4545831</v>
      </c>
      <c r="B496" s="2" t="s">
        <v>645</v>
      </c>
      <c r="C496" s="2" t="s">
        <v>646</v>
      </c>
      <c r="D496" s="2" t="s">
        <v>806</v>
      </c>
      <c r="E496" s="2" t="s">
        <v>61</v>
      </c>
      <c r="F496" s="40">
        <v>45831</v>
      </c>
      <c r="G496" s="2" t="s">
        <v>13</v>
      </c>
      <c r="H496" s="87">
        <v>0.33333333333333331</v>
      </c>
      <c r="I496" s="87">
        <v>0.70833333333333337</v>
      </c>
      <c r="J496" s="88" t="str">
        <f t="shared" si="39"/>
        <v>Vắng mặt</v>
      </c>
      <c r="K496" s="2" t="s">
        <v>101</v>
      </c>
      <c r="L496" s="2" t="s">
        <v>14</v>
      </c>
      <c r="M496" s="35" t="s">
        <v>830</v>
      </c>
      <c r="N496" s="37">
        <f t="shared" si="40"/>
        <v>0</v>
      </c>
      <c r="O496" s="37">
        <f t="shared" si="41"/>
        <v>0</v>
      </c>
      <c r="P496" s="91">
        <f t="shared" si="42"/>
        <v>0</v>
      </c>
    </row>
    <row r="497" spans="1:17" x14ac:dyDescent="0.25">
      <c r="A497" t="str">
        <f t="shared" si="44"/>
        <v>4545832</v>
      </c>
      <c r="B497" s="2" t="s">
        <v>645</v>
      </c>
      <c r="C497" s="2" t="s">
        <v>646</v>
      </c>
      <c r="D497" s="2" t="s">
        <v>806</v>
      </c>
      <c r="E497" s="2" t="s">
        <v>64</v>
      </c>
      <c r="F497" s="40">
        <v>45832</v>
      </c>
      <c r="G497" s="2" t="s">
        <v>13</v>
      </c>
      <c r="H497" s="87">
        <v>0.33333333333333331</v>
      </c>
      <c r="I497" s="87">
        <v>0.70833333333333337</v>
      </c>
      <c r="J497" s="88" t="str">
        <f t="shared" si="39"/>
        <v>Vắng mặt</v>
      </c>
      <c r="K497" s="2" t="s">
        <v>661</v>
      </c>
      <c r="L497" s="2" t="s">
        <v>14</v>
      </c>
      <c r="M497" s="35" t="s">
        <v>830</v>
      </c>
      <c r="N497" s="37">
        <f t="shared" si="40"/>
        <v>0</v>
      </c>
      <c r="O497" s="37">
        <f t="shared" si="41"/>
        <v>0</v>
      </c>
      <c r="P497" s="91">
        <f t="shared" si="42"/>
        <v>0</v>
      </c>
    </row>
    <row r="498" spans="1:17" x14ac:dyDescent="0.25">
      <c r="A498" t="str">
        <f t="shared" si="44"/>
        <v>4545833</v>
      </c>
      <c r="B498" s="2" t="s">
        <v>645</v>
      </c>
      <c r="C498" s="2" t="s">
        <v>646</v>
      </c>
      <c r="D498" s="2" t="s">
        <v>806</v>
      </c>
      <c r="E498" s="2" t="s">
        <v>67</v>
      </c>
      <c r="F498" s="40">
        <v>45833</v>
      </c>
      <c r="G498" s="2" t="s">
        <v>13</v>
      </c>
      <c r="H498" s="87">
        <v>0.33333333333333331</v>
      </c>
      <c r="I498" s="87">
        <v>0.70833333333333337</v>
      </c>
      <c r="J498" s="88" t="str">
        <f t="shared" si="39"/>
        <v>Vắng mặt</v>
      </c>
      <c r="K498" s="2" t="s">
        <v>662</v>
      </c>
      <c r="L498" s="2" t="s">
        <v>14</v>
      </c>
      <c r="M498" s="35" t="s">
        <v>830</v>
      </c>
      <c r="N498" s="37">
        <f t="shared" si="40"/>
        <v>0</v>
      </c>
      <c r="O498" s="37">
        <f t="shared" si="41"/>
        <v>0</v>
      </c>
      <c r="P498" s="91">
        <f t="shared" si="42"/>
        <v>0</v>
      </c>
    </row>
    <row r="499" spans="1:17" s="44" customFormat="1" x14ac:dyDescent="0.25">
      <c r="A499" s="44" t="str">
        <f t="shared" si="44"/>
        <v>4545834</v>
      </c>
      <c r="B499" s="45" t="s">
        <v>645</v>
      </c>
      <c r="C499" s="45" t="s">
        <v>646</v>
      </c>
      <c r="D499" s="45" t="s">
        <v>806</v>
      </c>
      <c r="E499" s="2" t="s">
        <v>70</v>
      </c>
      <c r="F499" s="51">
        <v>45834</v>
      </c>
      <c r="G499" s="45" t="s">
        <v>13</v>
      </c>
      <c r="H499" s="85">
        <v>0.33333333333333331</v>
      </c>
      <c r="I499" s="85">
        <v>0.70833333333333337</v>
      </c>
      <c r="J499" s="86" t="str">
        <f t="shared" si="39"/>
        <v>Vắng mặt</v>
      </c>
      <c r="K499" s="45" t="s">
        <v>14</v>
      </c>
      <c r="L499" s="45" t="s">
        <v>14</v>
      </c>
      <c r="M499" s="78" t="s">
        <v>830</v>
      </c>
      <c r="N499" s="79">
        <f t="shared" si="40"/>
        <v>0</v>
      </c>
      <c r="O499" s="79">
        <f t="shared" si="41"/>
        <v>0</v>
      </c>
      <c r="P499" s="79">
        <f t="shared" si="42"/>
        <v>0</v>
      </c>
      <c r="Q499" s="80" t="s">
        <v>855</v>
      </c>
    </row>
    <row r="500" spans="1:17" x14ac:dyDescent="0.25">
      <c r="A500" t="str">
        <f t="shared" si="44"/>
        <v>4545835</v>
      </c>
      <c r="B500" s="2" t="s">
        <v>645</v>
      </c>
      <c r="C500" s="2" t="s">
        <v>646</v>
      </c>
      <c r="D500" s="2" t="s">
        <v>806</v>
      </c>
      <c r="E500" s="2" t="s">
        <v>73</v>
      </c>
      <c r="F500" s="40">
        <v>45835</v>
      </c>
      <c r="G500" s="2" t="s">
        <v>13</v>
      </c>
      <c r="H500" s="87">
        <v>0.33333333333333331</v>
      </c>
      <c r="I500" s="87">
        <v>0.70833333333333337</v>
      </c>
      <c r="J500" s="88" t="str">
        <f t="shared" si="39"/>
        <v>Vắng mặt</v>
      </c>
      <c r="K500" s="2" t="s">
        <v>663</v>
      </c>
      <c r="L500" s="2" t="s">
        <v>14</v>
      </c>
      <c r="M500" s="35" t="s">
        <v>830</v>
      </c>
      <c r="N500" s="37">
        <f t="shared" si="40"/>
        <v>0</v>
      </c>
      <c r="O500" s="37">
        <f t="shared" si="41"/>
        <v>0</v>
      </c>
      <c r="P500" s="91">
        <f t="shared" si="42"/>
        <v>0</v>
      </c>
    </row>
    <row r="501" spans="1:17" s="44" customFormat="1" x14ac:dyDescent="0.25">
      <c r="A501" s="44" t="str">
        <f t="shared" si="44"/>
        <v>4545836</v>
      </c>
      <c r="B501" s="45" t="s">
        <v>645</v>
      </c>
      <c r="C501" s="45" t="s">
        <v>646</v>
      </c>
      <c r="D501" s="45" t="s">
        <v>806</v>
      </c>
      <c r="E501" s="2" t="s">
        <v>76</v>
      </c>
      <c r="F501" s="51">
        <v>45836</v>
      </c>
      <c r="G501" s="45" t="s">
        <v>13</v>
      </c>
      <c r="H501" s="85">
        <v>0.33333333333333331</v>
      </c>
      <c r="I501" s="85">
        <v>0.70833333333333337</v>
      </c>
      <c r="J501" s="86" t="str">
        <f t="shared" si="39"/>
        <v>Vắng mặt</v>
      </c>
      <c r="K501" s="45" t="s">
        <v>14</v>
      </c>
      <c r="L501" s="45" t="s">
        <v>14</v>
      </c>
      <c r="M501" s="78" t="s">
        <v>830</v>
      </c>
      <c r="N501" s="79">
        <f t="shared" si="40"/>
        <v>0</v>
      </c>
      <c r="O501" s="79">
        <f t="shared" si="41"/>
        <v>0</v>
      </c>
      <c r="P501" s="79">
        <f t="shared" si="42"/>
        <v>0</v>
      </c>
      <c r="Q501" s="80" t="s">
        <v>856</v>
      </c>
    </row>
    <row r="502" spans="1:17" x14ac:dyDescent="0.25">
      <c r="A502" t="str">
        <f t="shared" si="44"/>
        <v>4545838</v>
      </c>
      <c r="B502" s="2" t="s">
        <v>645</v>
      </c>
      <c r="C502" s="2" t="s">
        <v>646</v>
      </c>
      <c r="D502" s="2" t="s">
        <v>806</v>
      </c>
      <c r="E502" s="2" t="s">
        <v>79</v>
      </c>
      <c r="F502" s="40">
        <v>45838</v>
      </c>
      <c r="G502" s="2" t="s">
        <v>13</v>
      </c>
      <c r="H502" s="87">
        <v>0.33333333333333331</v>
      </c>
      <c r="I502" s="87">
        <v>0.70833333333333337</v>
      </c>
      <c r="J502" s="88" t="str">
        <f t="shared" si="39"/>
        <v>Vắng mặt</v>
      </c>
      <c r="K502" s="2" t="s">
        <v>664</v>
      </c>
      <c r="L502" s="2" t="s">
        <v>14</v>
      </c>
      <c r="M502" s="35" t="s">
        <v>830</v>
      </c>
      <c r="N502" s="37">
        <f t="shared" si="40"/>
        <v>0</v>
      </c>
      <c r="O502" s="37">
        <f t="shared" si="41"/>
        <v>0</v>
      </c>
      <c r="P502" s="91">
        <f t="shared" si="42"/>
        <v>0</v>
      </c>
    </row>
    <row r="503" spans="1:17" x14ac:dyDescent="0.25">
      <c r="A503" t="str">
        <f t="shared" ref="A503:A552" si="45">B503&amp;F503</f>
        <v>5045810</v>
      </c>
      <c r="B503" s="2" t="s">
        <v>665</v>
      </c>
      <c r="C503" s="2" t="s">
        <v>666</v>
      </c>
      <c r="D503" s="2" t="s">
        <v>867</v>
      </c>
      <c r="E503" s="2" t="s">
        <v>12</v>
      </c>
      <c r="F503" s="40">
        <v>45810</v>
      </c>
      <c r="G503" s="2" t="s">
        <v>13</v>
      </c>
      <c r="H503" s="87">
        <v>0.3125</v>
      </c>
      <c r="I503" s="87">
        <v>0.6875</v>
      </c>
      <c r="J503" s="88" t="str">
        <f t="shared" si="39"/>
        <v>Vắng mặt</v>
      </c>
      <c r="K503" s="2" t="s">
        <v>667</v>
      </c>
      <c r="L503" s="2" t="s">
        <v>14</v>
      </c>
      <c r="M503" s="35" t="s">
        <v>830</v>
      </c>
      <c r="N503" s="37">
        <f t="shared" si="40"/>
        <v>0</v>
      </c>
      <c r="O503" s="37">
        <f t="shared" si="41"/>
        <v>0</v>
      </c>
      <c r="P503" s="91">
        <f t="shared" si="42"/>
        <v>0</v>
      </c>
    </row>
    <row r="504" spans="1:17" x14ac:dyDescent="0.25">
      <c r="A504" t="str">
        <f t="shared" si="45"/>
        <v>5045811</v>
      </c>
      <c r="B504" s="2" t="s">
        <v>665</v>
      </c>
      <c r="C504" s="2" t="s">
        <v>666</v>
      </c>
      <c r="D504" s="2" t="s">
        <v>867</v>
      </c>
      <c r="E504" s="2" t="s">
        <v>16</v>
      </c>
      <c r="F504" s="40">
        <v>45811</v>
      </c>
      <c r="G504" s="2" t="s">
        <v>13</v>
      </c>
      <c r="H504" s="87">
        <v>0.3125</v>
      </c>
      <c r="I504" s="87">
        <v>0.6875</v>
      </c>
      <c r="J504" s="88" t="str">
        <f t="shared" si="39"/>
        <v>Vắng mặt</v>
      </c>
      <c r="K504" s="2" t="s">
        <v>399</v>
      </c>
      <c r="L504" s="2" t="s">
        <v>14</v>
      </c>
      <c r="M504" s="35" t="s">
        <v>830</v>
      </c>
      <c r="N504" s="37">
        <f t="shared" si="40"/>
        <v>2</v>
      </c>
      <c r="O504" s="37">
        <f t="shared" si="41"/>
        <v>0</v>
      </c>
      <c r="P504" s="91">
        <f t="shared" si="42"/>
        <v>0</v>
      </c>
    </row>
    <row r="505" spans="1:17" x14ac:dyDescent="0.25">
      <c r="A505" t="str">
        <f t="shared" si="45"/>
        <v>5045812</v>
      </c>
      <c r="B505" s="2" t="s">
        <v>665</v>
      </c>
      <c r="C505" s="2" t="s">
        <v>666</v>
      </c>
      <c r="D505" s="2" t="s">
        <v>867</v>
      </c>
      <c r="E505" s="2" t="s">
        <v>19</v>
      </c>
      <c r="F505" s="40">
        <v>45812</v>
      </c>
      <c r="G505" s="2" t="s">
        <v>13</v>
      </c>
      <c r="H505" s="87">
        <v>0.3125</v>
      </c>
      <c r="I505" s="87">
        <v>0.6875</v>
      </c>
      <c r="J505" s="88" t="str">
        <f t="shared" si="39"/>
        <v>Vắng mặt</v>
      </c>
      <c r="K505" s="2" t="s">
        <v>668</v>
      </c>
      <c r="L505" s="2" t="s">
        <v>14</v>
      </c>
      <c r="M505" s="35" t="s">
        <v>830</v>
      </c>
      <c r="N505" s="37">
        <f t="shared" si="40"/>
        <v>1</v>
      </c>
      <c r="O505" s="37">
        <f t="shared" si="41"/>
        <v>0</v>
      </c>
      <c r="P505" s="91">
        <f t="shared" si="42"/>
        <v>0</v>
      </c>
    </row>
    <row r="506" spans="1:17" s="44" customFormat="1" x14ac:dyDescent="0.25">
      <c r="A506" s="44" t="str">
        <f t="shared" si="45"/>
        <v>5045813</v>
      </c>
      <c r="B506" s="45" t="s">
        <v>665</v>
      </c>
      <c r="C506" s="45" t="s">
        <v>666</v>
      </c>
      <c r="D506" s="45" t="s">
        <v>867</v>
      </c>
      <c r="E506" s="2" t="s">
        <v>22</v>
      </c>
      <c r="F506" s="51">
        <v>45813</v>
      </c>
      <c r="G506" s="45" t="s">
        <v>13</v>
      </c>
      <c r="H506" s="85">
        <v>0.3125</v>
      </c>
      <c r="I506" s="85">
        <v>0.6875</v>
      </c>
      <c r="J506" s="86" t="str">
        <f t="shared" si="39"/>
        <v>Vắng mặt</v>
      </c>
      <c r="K506" s="45" t="s">
        <v>14</v>
      </c>
      <c r="L506" s="45" t="s">
        <v>14</v>
      </c>
      <c r="M506" s="78" t="s">
        <v>808</v>
      </c>
      <c r="N506" s="79">
        <f t="shared" si="40"/>
        <v>0</v>
      </c>
      <c r="O506" s="79">
        <f t="shared" si="41"/>
        <v>0</v>
      </c>
      <c r="P506" s="79">
        <f t="shared" si="42"/>
        <v>0</v>
      </c>
      <c r="Q506" s="80" t="s">
        <v>862</v>
      </c>
    </row>
    <row r="507" spans="1:17" x14ac:dyDescent="0.25">
      <c r="A507" t="str">
        <f t="shared" si="45"/>
        <v>5045814</v>
      </c>
      <c r="B507" s="2" t="s">
        <v>665</v>
      </c>
      <c r="C507" s="2" t="s">
        <v>666</v>
      </c>
      <c r="D507" s="2" t="s">
        <v>867</v>
      </c>
      <c r="E507" s="2" t="s">
        <v>25</v>
      </c>
      <c r="F507" s="40">
        <v>45814</v>
      </c>
      <c r="G507" s="2" t="s">
        <v>13</v>
      </c>
      <c r="H507" s="87">
        <v>0.3125</v>
      </c>
      <c r="I507" s="87">
        <v>0.6875</v>
      </c>
      <c r="J507" s="88" t="str">
        <f t="shared" si="39"/>
        <v>Vắng mặt</v>
      </c>
      <c r="K507" s="2" t="s">
        <v>669</v>
      </c>
      <c r="L507" s="2" t="s">
        <v>14</v>
      </c>
      <c r="M507" s="35" t="s">
        <v>830</v>
      </c>
      <c r="N507" s="37">
        <f t="shared" si="40"/>
        <v>0</v>
      </c>
      <c r="O507" s="37">
        <f t="shared" si="41"/>
        <v>0</v>
      </c>
      <c r="P507" s="91">
        <f t="shared" si="42"/>
        <v>0</v>
      </c>
    </row>
    <row r="508" spans="1:17" x14ac:dyDescent="0.25">
      <c r="A508" t="str">
        <f t="shared" si="45"/>
        <v>5045815</v>
      </c>
      <c r="B508" s="2" t="s">
        <v>665</v>
      </c>
      <c r="C508" s="2" t="s">
        <v>666</v>
      </c>
      <c r="D508" s="2" t="s">
        <v>867</v>
      </c>
      <c r="E508" s="2" t="s">
        <v>28</v>
      </c>
      <c r="F508" s="40">
        <v>45815</v>
      </c>
      <c r="G508" s="2" t="s">
        <v>13</v>
      </c>
      <c r="H508" s="87">
        <v>0.3125</v>
      </c>
      <c r="I508" s="87">
        <v>0.6875</v>
      </c>
      <c r="J508" s="88" t="str">
        <f t="shared" si="39"/>
        <v>Vắng mặt</v>
      </c>
      <c r="K508" s="2" t="s">
        <v>670</v>
      </c>
      <c r="L508" s="2" t="s">
        <v>14</v>
      </c>
      <c r="M508" s="35" t="s">
        <v>830</v>
      </c>
      <c r="N508" s="37">
        <f t="shared" si="40"/>
        <v>0</v>
      </c>
      <c r="O508" s="37">
        <f t="shared" si="41"/>
        <v>0</v>
      </c>
      <c r="P508" s="91">
        <f t="shared" si="42"/>
        <v>0</v>
      </c>
    </row>
    <row r="509" spans="1:17" x14ac:dyDescent="0.25">
      <c r="A509" t="str">
        <f t="shared" si="45"/>
        <v>5045817</v>
      </c>
      <c r="B509" s="2" t="s">
        <v>665</v>
      </c>
      <c r="C509" s="2" t="s">
        <v>666</v>
      </c>
      <c r="D509" s="2" t="s">
        <v>867</v>
      </c>
      <c r="E509" s="2" t="s">
        <v>31</v>
      </c>
      <c r="F509" s="40">
        <v>45817</v>
      </c>
      <c r="G509" s="2" t="s">
        <v>13</v>
      </c>
      <c r="H509" s="87">
        <v>0.3125</v>
      </c>
      <c r="I509" s="87">
        <v>0.6875</v>
      </c>
      <c r="J509" s="88" t="str">
        <f t="shared" si="39"/>
        <v>Vắng mặt</v>
      </c>
      <c r="K509" s="2" t="s">
        <v>671</v>
      </c>
      <c r="L509" s="2" t="s">
        <v>14</v>
      </c>
      <c r="M509" s="35" t="s">
        <v>830</v>
      </c>
      <c r="N509" s="37">
        <f t="shared" si="40"/>
        <v>0</v>
      </c>
      <c r="O509" s="37">
        <f t="shared" si="41"/>
        <v>0</v>
      </c>
      <c r="P509" s="91">
        <f t="shared" si="42"/>
        <v>0</v>
      </c>
    </row>
    <row r="510" spans="1:17" x14ac:dyDescent="0.25">
      <c r="A510" t="str">
        <f t="shared" si="45"/>
        <v>5045818</v>
      </c>
      <c r="B510" s="2" t="s">
        <v>665</v>
      </c>
      <c r="C510" s="2" t="s">
        <v>666</v>
      </c>
      <c r="D510" s="2" t="s">
        <v>867</v>
      </c>
      <c r="E510" s="2" t="s">
        <v>34</v>
      </c>
      <c r="F510" s="40">
        <v>45818</v>
      </c>
      <c r="G510" s="2" t="s">
        <v>13</v>
      </c>
      <c r="H510" s="87">
        <v>0.3125</v>
      </c>
      <c r="I510" s="87">
        <v>0.6875</v>
      </c>
      <c r="J510" s="88" t="str">
        <f t="shared" si="39"/>
        <v>Vắng mặt</v>
      </c>
      <c r="K510" s="2" t="s">
        <v>672</v>
      </c>
      <c r="L510" s="2" t="s">
        <v>14</v>
      </c>
      <c r="M510" s="35" t="s">
        <v>830</v>
      </c>
      <c r="N510" s="37">
        <f t="shared" si="40"/>
        <v>4</v>
      </c>
      <c r="O510" s="37">
        <f t="shared" si="41"/>
        <v>0</v>
      </c>
      <c r="P510" s="91">
        <f t="shared" si="42"/>
        <v>0</v>
      </c>
    </row>
    <row r="511" spans="1:17" x14ac:dyDescent="0.25">
      <c r="A511" t="str">
        <f t="shared" si="45"/>
        <v>5045819</v>
      </c>
      <c r="B511" s="2" t="s">
        <v>665</v>
      </c>
      <c r="C511" s="2" t="s">
        <v>666</v>
      </c>
      <c r="D511" s="2" t="s">
        <v>867</v>
      </c>
      <c r="E511" s="2" t="s">
        <v>37</v>
      </c>
      <c r="F511" s="40">
        <v>45819</v>
      </c>
      <c r="G511" s="2" t="s">
        <v>13</v>
      </c>
      <c r="H511" s="87">
        <v>0.3125</v>
      </c>
      <c r="I511" s="87">
        <v>0.6875</v>
      </c>
      <c r="J511" s="88" t="str">
        <f t="shared" si="39"/>
        <v>Vắng mặt</v>
      </c>
      <c r="K511" s="2" t="s">
        <v>673</v>
      </c>
      <c r="L511" s="2" t="s">
        <v>14</v>
      </c>
      <c r="M511" s="35" t="s">
        <v>830</v>
      </c>
      <c r="N511" s="37">
        <f t="shared" si="40"/>
        <v>6</v>
      </c>
      <c r="O511" s="37">
        <f t="shared" si="41"/>
        <v>0</v>
      </c>
      <c r="P511" s="91">
        <f t="shared" si="42"/>
        <v>30</v>
      </c>
    </row>
    <row r="512" spans="1:17" x14ac:dyDescent="0.25">
      <c r="A512" t="str">
        <f t="shared" si="45"/>
        <v>5045820</v>
      </c>
      <c r="B512" s="2" t="s">
        <v>665</v>
      </c>
      <c r="C512" s="2" t="s">
        <v>666</v>
      </c>
      <c r="D512" s="2" t="s">
        <v>867</v>
      </c>
      <c r="E512" s="2" t="s">
        <v>40</v>
      </c>
      <c r="F512" s="40">
        <v>45820</v>
      </c>
      <c r="G512" s="2" t="s">
        <v>13</v>
      </c>
      <c r="H512" s="87">
        <v>0.3125</v>
      </c>
      <c r="I512" s="87">
        <v>0.6875</v>
      </c>
      <c r="J512" s="88" t="str">
        <f t="shared" si="39"/>
        <v>Vắng mặt</v>
      </c>
      <c r="K512" s="2" t="s">
        <v>674</v>
      </c>
      <c r="L512" s="2" t="s">
        <v>14</v>
      </c>
      <c r="M512" s="35" t="s">
        <v>830</v>
      </c>
      <c r="N512" s="37">
        <f t="shared" si="40"/>
        <v>6</v>
      </c>
      <c r="O512" s="37">
        <f t="shared" si="41"/>
        <v>0</v>
      </c>
      <c r="P512" s="91">
        <f t="shared" si="42"/>
        <v>30</v>
      </c>
    </row>
    <row r="513" spans="1:17" s="44" customFormat="1" x14ac:dyDescent="0.25">
      <c r="A513" s="44" t="str">
        <f t="shared" si="45"/>
        <v>5045821</v>
      </c>
      <c r="B513" s="45" t="s">
        <v>665</v>
      </c>
      <c r="C513" s="45" t="s">
        <v>666</v>
      </c>
      <c r="D513" s="45" t="s">
        <v>867</v>
      </c>
      <c r="E513" s="2" t="s">
        <v>42</v>
      </c>
      <c r="F513" s="51">
        <v>45821</v>
      </c>
      <c r="G513" s="45" t="s">
        <v>13</v>
      </c>
      <c r="H513" s="85">
        <v>0.3125</v>
      </c>
      <c r="I513" s="85">
        <v>0.6875</v>
      </c>
      <c r="J513" s="86" t="str">
        <f t="shared" si="39"/>
        <v>Vắng mặt</v>
      </c>
      <c r="K513" s="45" t="s">
        <v>675</v>
      </c>
      <c r="L513" s="45" t="s">
        <v>14</v>
      </c>
      <c r="M513" s="83" t="s">
        <v>812</v>
      </c>
      <c r="N513" s="79">
        <f t="shared" si="40"/>
        <v>4</v>
      </c>
      <c r="O513" s="79">
        <f t="shared" si="41"/>
        <v>0</v>
      </c>
      <c r="P513" s="79">
        <f t="shared" si="42"/>
        <v>0</v>
      </c>
      <c r="Q513" s="80" t="s">
        <v>861</v>
      </c>
    </row>
    <row r="514" spans="1:17" x14ac:dyDescent="0.25">
      <c r="A514" t="str">
        <f t="shared" si="45"/>
        <v>5045822</v>
      </c>
      <c r="B514" s="2" t="s">
        <v>665</v>
      </c>
      <c r="C514" s="2" t="s">
        <v>666</v>
      </c>
      <c r="D514" s="2" t="s">
        <v>867</v>
      </c>
      <c r="E514" s="2" t="s">
        <v>43</v>
      </c>
      <c r="F514" s="40">
        <v>45822</v>
      </c>
      <c r="G514" s="2" t="s">
        <v>13</v>
      </c>
      <c r="H514" s="87">
        <v>0.3125</v>
      </c>
      <c r="I514" s="87">
        <v>0.6875</v>
      </c>
      <c r="J514" s="88" t="str">
        <f t="shared" si="39"/>
        <v>Vắng mặt</v>
      </c>
      <c r="K514" s="2" t="s">
        <v>676</v>
      </c>
      <c r="L514" s="2" t="s">
        <v>14</v>
      </c>
      <c r="M514" s="35" t="s">
        <v>830</v>
      </c>
      <c r="N514" s="37">
        <f t="shared" si="40"/>
        <v>25</v>
      </c>
      <c r="O514" s="37">
        <f t="shared" si="41"/>
        <v>0</v>
      </c>
      <c r="P514" s="91">
        <f t="shared" si="42"/>
        <v>50</v>
      </c>
    </row>
    <row r="515" spans="1:17" x14ac:dyDescent="0.25">
      <c r="A515" t="str">
        <f t="shared" si="45"/>
        <v>5045824</v>
      </c>
      <c r="B515" s="2" t="s">
        <v>665</v>
      </c>
      <c r="C515" s="2" t="s">
        <v>666</v>
      </c>
      <c r="D515" s="2" t="s">
        <v>867</v>
      </c>
      <c r="E515" s="2" t="s">
        <v>44</v>
      </c>
      <c r="F515" s="40">
        <v>45824</v>
      </c>
      <c r="G515" s="2" t="s">
        <v>13</v>
      </c>
      <c r="H515" s="87">
        <v>0.3125</v>
      </c>
      <c r="I515" s="87">
        <v>0.6875</v>
      </c>
      <c r="J515" s="88" t="str">
        <f t="shared" si="39"/>
        <v>Vắng mặt</v>
      </c>
      <c r="K515" s="2" t="s">
        <v>677</v>
      </c>
      <c r="L515" s="2" t="s">
        <v>14</v>
      </c>
      <c r="M515" s="35" t="s">
        <v>830</v>
      </c>
      <c r="N515" s="37">
        <f t="shared" si="40"/>
        <v>4</v>
      </c>
      <c r="O515" s="37">
        <f t="shared" si="41"/>
        <v>0</v>
      </c>
      <c r="P515" s="91">
        <f t="shared" si="42"/>
        <v>0</v>
      </c>
    </row>
    <row r="516" spans="1:17" x14ac:dyDescent="0.25">
      <c r="A516" t="str">
        <f t="shared" si="45"/>
        <v>5045825</v>
      </c>
      <c r="B516" s="2" t="s">
        <v>665</v>
      </c>
      <c r="C516" s="2" t="s">
        <v>666</v>
      </c>
      <c r="D516" s="2" t="s">
        <v>867</v>
      </c>
      <c r="E516" s="2" t="s">
        <v>47</v>
      </c>
      <c r="F516" s="40">
        <v>45825</v>
      </c>
      <c r="G516" s="2" t="s">
        <v>13</v>
      </c>
      <c r="H516" s="87">
        <v>0.3125</v>
      </c>
      <c r="I516" s="87">
        <v>0.6875</v>
      </c>
      <c r="J516" s="88" t="str">
        <f t="shared" ref="J516:J579" si="46">IF(OR(K516="-",L516="-"),"Vắng mặt",IF(AND(TIMEVALUE(K516)&gt;H516+TIME(0,5,0),TIMEVALUE(L516)&lt;I516),"Đi muộn, về sớm",IF(TIMEVALUE(K516)&gt;H516+TIME(0,5,0),"Đi muộn",IF(TIMEVALUE(L516)&lt;I516,"Về sớm","Bình thường"))))</f>
        <v>Vắng mặt</v>
      </c>
      <c r="K516" s="2" t="s">
        <v>678</v>
      </c>
      <c r="L516" s="2" t="s">
        <v>14</v>
      </c>
      <c r="M516" s="35" t="s">
        <v>830</v>
      </c>
      <c r="N516" s="37">
        <f t="shared" ref="N516:N579" si="47">IF(K516="-",0,IF(TIMEVALUE(K516)&lt;=H516,0,ROUNDDOWN((TIMEVALUE(K516)-H516)*24*60,0)))</f>
        <v>4</v>
      </c>
      <c r="O516" s="37">
        <f t="shared" ref="O516:O579" si="48">IF(L516="-",0,IF(TIMEVALUE(L516)&lt;=I516,0,ROUNDDOWN((TIMEVALUE(L516)-I516)*24*60,0)))</f>
        <v>0</v>
      </c>
      <c r="P516" s="91">
        <f t="shared" ref="P516:P579" si="49">IF(N516&gt;60,"trừ nửa ngày lương",IF(AND(N516&gt;=6,N516&lt;=15),30,IF(AND(N516&gt;15,N516&lt;=60),50,0)))</f>
        <v>0</v>
      </c>
    </row>
    <row r="517" spans="1:17" x14ac:dyDescent="0.25">
      <c r="A517" t="str">
        <f t="shared" si="45"/>
        <v>5045826</v>
      </c>
      <c r="B517" s="2" t="s">
        <v>665</v>
      </c>
      <c r="C517" s="2" t="s">
        <v>666</v>
      </c>
      <c r="D517" s="2" t="s">
        <v>867</v>
      </c>
      <c r="E517" s="2" t="s">
        <v>50</v>
      </c>
      <c r="F517" s="40">
        <v>45826</v>
      </c>
      <c r="G517" s="2" t="s">
        <v>13</v>
      </c>
      <c r="H517" s="87">
        <v>0.3125</v>
      </c>
      <c r="I517" s="87">
        <v>0.6875</v>
      </c>
      <c r="J517" s="88" t="str">
        <f t="shared" si="46"/>
        <v>Vắng mặt</v>
      </c>
      <c r="K517" s="2" t="s">
        <v>679</v>
      </c>
      <c r="L517" s="2" t="s">
        <v>14</v>
      </c>
      <c r="M517" s="35" t="s">
        <v>830</v>
      </c>
      <c r="N517" s="37">
        <f t="shared" si="47"/>
        <v>4</v>
      </c>
      <c r="O517" s="37">
        <f t="shared" si="48"/>
        <v>0</v>
      </c>
      <c r="P517" s="91">
        <f t="shared" si="49"/>
        <v>0</v>
      </c>
    </row>
    <row r="518" spans="1:17" s="44" customFormat="1" x14ac:dyDescent="0.25">
      <c r="A518" s="44" t="str">
        <f t="shared" si="45"/>
        <v>5045827</v>
      </c>
      <c r="B518" s="45" t="s">
        <v>665</v>
      </c>
      <c r="C518" s="45" t="s">
        <v>666</v>
      </c>
      <c r="D518" s="45" t="s">
        <v>867</v>
      </c>
      <c r="E518" s="2" t="s">
        <v>53</v>
      </c>
      <c r="F518" s="51">
        <v>45827</v>
      </c>
      <c r="G518" s="45" t="s">
        <v>13</v>
      </c>
      <c r="H518" s="85">
        <v>0.3125</v>
      </c>
      <c r="I518" s="85">
        <v>0.6875</v>
      </c>
      <c r="J518" s="86" t="str">
        <f t="shared" si="46"/>
        <v>Vắng mặt</v>
      </c>
      <c r="K518" s="45" t="s">
        <v>14</v>
      </c>
      <c r="L518" s="45" t="s">
        <v>14</v>
      </c>
      <c r="M518" s="78" t="s">
        <v>808</v>
      </c>
      <c r="N518" s="79">
        <f t="shared" si="47"/>
        <v>0</v>
      </c>
      <c r="O518" s="79">
        <f t="shared" si="48"/>
        <v>0</v>
      </c>
      <c r="P518" s="79">
        <f t="shared" si="49"/>
        <v>0</v>
      </c>
      <c r="Q518" s="80" t="s">
        <v>860</v>
      </c>
    </row>
    <row r="519" spans="1:17" x14ac:dyDescent="0.25">
      <c r="A519" t="str">
        <f t="shared" si="45"/>
        <v>5045828</v>
      </c>
      <c r="B519" s="2" t="s">
        <v>665</v>
      </c>
      <c r="C519" s="2" t="s">
        <v>666</v>
      </c>
      <c r="D519" s="2" t="s">
        <v>867</v>
      </c>
      <c r="E519" s="2" t="s">
        <v>56</v>
      </c>
      <c r="F519" s="40">
        <v>45828</v>
      </c>
      <c r="G519" s="2" t="s">
        <v>13</v>
      </c>
      <c r="H519" s="87">
        <v>0.3125</v>
      </c>
      <c r="I519" s="87">
        <v>0.6875</v>
      </c>
      <c r="J519" s="88" t="str">
        <f t="shared" si="46"/>
        <v>Vắng mặt</v>
      </c>
      <c r="K519" s="2" t="s">
        <v>680</v>
      </c>
      <c r="L519" s="2" t="s">
        <v>14</v>
      </c>
      <c r="M519" s="35" t="s">
        <v>830</v>
      </c>
      <c r="N519" s="37">
        <f t="shared" si="47"/>
        <v>29</v>
      </c>
      <c r="O519" s="37">
        <f t="shared" si="48"/>
        <v>0</v>
      </c>
      <c r="P519" s="91">
        <f t="shared" si="49"/>
        <v>50</v>
      </c>
    </row>
    <row r="520" spans="1:17" x14ac:dyDescent="0.25">
      <c r="A520" t="str">
        <f t="shared" si="45"/>
        <v>5045829</v>
      </c>
      <c r="B520" s="2" t="s">
        <v>665</v>
      </c>
      <c r="C520" s="2" t="s">
        <v>666</v>
      </c>
      <c r="D520" s="2" t="s">
        <v>867</v>
      </c>
      <c r="E520" s="2" t="s">
        <v>58</v>
      </c>
      <c r="F520" s="40">
        <v>45829</v>
      </c>
      <c r="G520" s="2" t="s">
        <v>13</v>
      </c>
      <c r="H520" s="87">
        <v>0.3125</v>
      </c>
      <c r="I520" s="87">
        <v>0.6875</v>
      </c>
      <c r="J520" s="88" t="str">
        <f t="shared" si="46"/>
        <v>Vắng mặt</v>
      </c>
      <c r="K520" s="2" t="s">
        <v>681</v>
      </c>
      <c r="L520" s="2" t="s">
        <v>14</v>
      </c>
      <c r="M520" s="35" t="s">
        <v>830</v>
      </c>
      <c r="N520" s="37">
        <f t="shared" si="47"/>
        <v>0</v>
      </c>
      <c r="O520" s="37">
        <f t="shared" si="48"/>
        <v>0</v>
      </c>
      <c r="P520" s="91">
        <f t="shared" si="49"/>
        <v>0</v>
      </c>
    </row>
    <row r="521" spans="1:17" x14ac:dyDescent="0.25">
      <c r="A521" t="str">
        <f t="shared" si="45"/>
        <v>5045831</v>
      </c>
      <c r="B521" s="2" t="s">
        <v>665</v>
      </c>
      <c r="C521" s="2" t="s">
        <v>666</v>
      </c>
      <c r="D521" s="2" t="s">
        <v>867</v>
      </c>
      <c r="E521" s="2" t="s">
        <v>61</v>
      </c>
      <c r="F521" s="40">
        <v>45831</v>
      </c>
      <c r="G521" s="2" t="s">
        <v>13</v>
      </c>
      <c r="H521" s="87">
        <v>0.3125</v>
      </c>
      <c r="I521" s="87">
        <v>0.6875</v>
      </c>
      <c r="J521" s="88" t="str">
        <f t="shared" si="46"/>
        <v>Vắng mặt</v>
      </c>
      <c r="K521" s="2" t="s">
        <v>682</v>
      </c>
      <c r="L521" s="2" t="s">
        <v>14</v>
      </c>
      <c r="M521" s="35" t="s">
        <v>830</v>
      </c>
      <c r="N521" s="37">
        <f t="shared" si="47"/>
        <v>4</v>
      </c>
      <c r="O521" s="37">
        <f t="shared" si="48"/>
        <v>0</v>
      </c>
      <c r="P521" s="91">
        <f t="shared" si="49"/>
        <v>0</v>
      </c>
    </row>
    <row r="522" spans="1:17" ht="16.899999999999999" customHeight="1" x14ac:dyDescent="0.25">
      <c r="A522" t="str">
        <f t="shared" si="45"/>
        <v>5045832</v>
      </c>
      <c r="B522" s="2" t="s">
        <v>665</v>
      </c>
      <c r="C522" s="2" t="s">
        <v>666</v>
      </c>
      <c r="D522" s="2" t="s">
        <v>867</v>
      </c>
      <c r="E522" s="2" t="s">
        <v>64</v>
      </c>
      <c r="F522" s="40">
        <v>45832</v>
      </c>
      <c r="G522" s="2" t="s">
        <v>13</v>
      </c>
      <c r="H522" s="87">
        <v>0.3125</v>
      </c>
      <c r="I522" s="87">
        <v>0.6875</v>
      </c>
      <c r="J522" s="88" t="str">
        <f t="shared" si="46"/>
        <v>Vắng mặt</v>
      </c>
      <c r="K522" s="2" t="s">
        <v>683</v>
      </c>
      <c r="L522" s="2" t="s">
        <v>14</v>
      </c>
      <c r="M522" s="75" t="s">
        <v>812</v>
      </c>
      <c r="N522" s="37">
        <f t="shared" si="47"/>
        <v>62</v>
      </c>
      <c r="O522" s="37">
        <f t="shared" si="48"/>
        <v>0</v>
      </c>
      <c r="P522" s="91" t="str">
        <f t="shared" si="49"/>
        <v>trừ nửa ngày lương</v>
      </c>
    </row>
    <row r="523" spans="1:17" x14ac:dyDescent="0.25">
      <c r="A523" t="str">
        <f t="shared" si="45"/>
        <v>5045833</v>
      </c>
      <c r="B523" s="2" t="s">
        <v>665</v>
      </c>
      <c r="C523" s="2" t="s">
        <v>666</v>
      </c>
      <c r="D523" s="2" t="s">
        <v>867</v>
      </c>
      <c r="E523" s="2" t="s">
        <v>67</v>
      </c>
      <c r="F523" s="40">
        <v>45833</v>
      </c>
      <c r="G523" s="2" t="s">
        <v>13</v>
      </c>
      <c r="H523" s="87">
        <v>0.3125</v>
      </c>
      <c r="I523" s="87">
        <v>0.6875</v>
      </c>
      <c r="J523" s="88" t="str">
        <f t="shared" si="46"/>
        <v>Vắng mặt</v>
      </c>
      <c r="K523" s="2" t="s">
        <v>684</v>
      </c>
      <c r="L523" s="2" t="s">
        <v>14</v>
      </c>
      <c r="M523" s="35" t="s">
        <v>830</v>
      </c>
      <c r="N523" s="37">
        <f t="shared" si="47"/>
        <v>54</v>
      </c>
      <c r="O523" s="37">
        <f t="shared" si="48"/>
        <v>0</v>
      </c>
      <c r="P523" s="91">
        <f t="shared" si="49"/>
        <v>50</v>
      </c>
    </row>
    <row r="524" spans="1:17" x14ac:dyDescent="0.25">
      <c r="A524" t="str">
        <f t="shared" si="45"/>
        <v>5045834</v>
      </c>
      <c r="B524" s="2" t="s">
        <v>665</v>
      </c>
      <c r="C524" s="2" t="s">
        <v>666</v>
      </c>
      <c r="D524" s="2" t="s">
        <v>867</v>
      </c>
      <c r="E524" s="2" t="s">
        <v>70</v>
      </c>
      <c r="F524" s="40">
        <v>45834</v>
      </c>
      <c r="G524" s="2" t="s">
        <v>13</v>
      </c>
      <c r="H524" s="87">
        <v>0.3125</v>
      </c>
      <c r="I524" s="87">
        <v>0.6875</v>
      </c>
      <c r="J524" s="88" t="str">
        <f t="shared" si="46"/>
        <v>Vắng mặt</v>
      </c>
      <c r="K524" s="2" t="s">
        <v>685</v>
      </c>
      <c r="L524" s="2" t="s">
        <v>14</v>
      </c>
      <c r="M524" s="35" t="s">
        <v>830</v>
      </c>
      <c r="N524" s="37">
        <f t="shared" si="47"/>
        <v>0</v>
      </c>
      <c r="O524" s="37">
        <f t="shared" si="48"/>
        <v>0</v>
      </c>
      <c r="P524" s="91">
        <f t="shared" si="49"/>
        <v>0</v>
      </c>
    </row>
    <row r="525" spans="1:17" x14ac:dyDescent="0.25">
      <c r="A525" t="str">
        <f t="shared" si="45"/>
        <v>5045835</v>
      </c>
      <c r="B525" s="2" t="s">
        <v>665</v>
      </c>
      <c r="C525" s="2" t="s">
        <v>666</v>
      </c>
      <c r="D525" s="2" t="s">
        <v>867</v>
      </c>
      <c r="E525" s="2" t="s">
        <v>73</v>
      </c>
      <c r="F525" s="40">
        <v>45835</v>
      </c>
      <c r="G525" s="2" t="s">
        <v>13</v>
      </c>
      <c r="H525" s="87">
        <v>0.3125</v>
      </c>
      <c r="I525" s="87">
        <v>0.6875</v>
      </c>
      <c r="J525" s="88" t="str">
        <f t="shared" si="46"/>
        <v>Vắng mặt</v>
      </c>
      <c r="K525" s="2" t="s">
        <v>686</v>
      </c>
      <c r="L525" s="2" t="s">
        <v>14</v>
      </c>
      <c r="M525" s="35" t="s">
        <v>830</v>
      </c>
      <c r="N525" s="37">
        <f t="shared" si="47"/>
        <v>0</v>
      </c>
      <c r="O525" s="37">
        <f t="shared" si="48"/>
        <v>0</v>
      </c>
      <c r="P525" s="91">
        <f t="shared" si="49"/>
        <v>0</v>
      </c>
    </row>
    <row r="526" spans="1:17" x14ac:dyDescent="0.25">
      <c r="A526" t="str">
        <f t="shared" si="45"/>
        <v>5045836</v>
      </c>
      <c r="B526" s="2" t="s">
        <v>665</v>
      </c>
      <c r="C526" s="2" t="s">
        <v>666</v>
      </c>
      <c r="D526" s="2" t="s">
        <v>867</v>
      </c>
      <c r="E526" s="2" t="s">
        <v>76</v>
      </c>
      <c r="F526" s="40">
        <v>45836</v>
      </c>
      <c r="G526" s="2" t="s">
        <v>13</v>
      </c>
      <c r="H526" s="87">
        <v>0.3125</v>
      </c>
      <c r="I526" s="87">
        <v>0.6875</v>
      </c>
      <c r="J526" s="88" t="str">
        <f t="shared" si="46"/>
        <v>Vắng mặt</v>
      </c>
      <c r="K526" s="2" t="s">
        <v>687</v>
      </c>
      <c r="L526" s="2" t="s">
        <v>14</v>
      </c>
      <c r="M526" s="35" t="s">
        <v>830</v>
      </c>
      <c r="N526" s="37">
        <f t="shared" si="47"/>
        <v>2</v>
      </c>
      <c r="O526" s="37">
        <f t="shared" si="48"/>
        <v>0</v>
      </c>
      <c r="P526" s="91">
        <f t="shared" si="49"/>
        <v>0</v>
      </c>
    </row>
    <row r="527" spans="1:17" x14ac:dyDescent="0.25">
      <c r="A527" t="str">
        <f t="shared" si="45"/>
        <v>5045838</v>
      </c>
      <c r="B527" s="2" t="s">
        <v>665</v>
      </c>
      <c r="C527" s="2" t="s">
        <v>666</v>
      </c>
      <c r="D527" s="2" t="s">
        <v>867</v>
      </c>
      <c r="E527" s="2" t="s">
        <v>79</v>
      </c>
      <c r="F527" s="40">
        <v>45838</v>
      </c>
      <c r="G527" s="2" t="s">
        <v>13</v>
      </c>
      <c r="H527" s="87">
        <v>0.3125</v>
      </c>
      <c r="I527" s="87">
        <v>0.6875</v>
      </c>
      <c r="J527" s="88" t="str">
        <f t="shared" si="46"/>
        <v>Vắng mặt</v>
      </c>
      <c r="K527" s="2" t="s">
        <v>688</v>
      </c>
      <c r="L527" s="2" t="s">
        <v>14</v>
      </c>
      <c r="M527" s="35" t="s">
        <v>830</v>
      </c>
      <c r="N527" s="37">
        <f t="shared" si="47"/>
        <v>3</v>
      </c>
      <c r="O527" s="37">
        <f t="shared" si="48"/>
        <v>0</v>
      </c>
      <c r="P527" s="91">
        <f t="shared" si="49"/>
        <v>0</v>
      </c>
    </row>
    <row r="528" spans="1:17" s="44" customFormat="1" x14ac:dyDescent="0.25">
      <c r="A528" s="44" t="str">
        <f t="shared" si="45"/>
        <v>5145810</v>
      </c>
      <c r="B528" s="45" t="s">
        <v>689</v>
      </c>
      <c r="C528" s="45" t="s">
        <v>690</v>
      </c>
      <c r="D528" s="45" t="s">
        <v>806</v>
      </c>
      <c r="E528" s="2" t="s">
        <v>12</v>
      </c>
      <c r="F528" s="51">
        <v>45810</v>
      </c>
      <c r="G528" s="45" t="s">
        <v>13</v>
      </c>
      <c r="H528" s="85">
        <v>0.33333333333333331</v>
      </c>
      <c r="I528" s="85">
        <v>0.70833333333333337</v>
      </c>
      <c r="J528" s="86" t="str">
        <f t="shared" si="46"/>
        <v>Vắng mặt</v>
      </c>
      <c r="K528" s="45" t="s">
        <v>14</v>
      </c>
      <c r="L528" s="45" t="s">
        <v>14</v>
      </c>
      <c r="M528" s="78" t="s">
        <v>809</v>
      </c>
      <c r="N528" s="79">
        <f t="shared" si="47"/>
        <v>0</v>
      </c>
      <c r="O528" s="79">
        <f t="shared" si="48"/>
        <v>0</v>
      </c>
      <c r="P528" s="79">
        <f t="shared" si="49"/>
        <v>0</v>
      </c>
      <c r="Q528" s="80" t="s">
        <v>849</v>
      </c>
    </row>
    <row r="529" spans="1:17" x14ac:dyDescent="0.25">
      <c r="A529" t="str">
        <f t="shared" si="45"/>
        <v>5145811</v>
      </c>
      <c r="B529" s="2" t="s">
        <v>689</v>
      </c>
      <c r="C529" s="2" t="s">
        <v>690</v>
      </c>
      <c r="D529" s="2" t="s">
        <v>806</v>
      </c>
      <c r="E529" s="2" t="s">
        <v>16</v>
      </c>
      <c r="F529" s="40">
        <v>45811</v>
      </c>
      <c r="G529" s="2" t="s">
        <v>13</v>
      </c>
      <c r="H529" s="87">
        <v>0.33333333333333331</v>
      </c>
      <c r="I529" s="87">
        <v>0.70833333333333337</v>
      </c>
      <c r="J529" s="88" t="str">
        <f t="shared" si="46"/>
        <v>Vắng mặt</v>
      </c>
      <c r="K529" s="2" t="s">
        <v>691</v>
      </c>
      <c r="L529" s="2" t="s">
        <v>14</v>
      </c>
      <c r="M529" s="35" t="s">
        <v>830</v>
      </c>
      <c r="N529" s="37">
        <f t="shared" si="47"/>
        <v>0</v>
      </c>
      <c r="O529" s="37">
        <f t="shared" si="48"/>
        <v>0</v>
      </c>
      <c r="P529" s="91">
        <f t="shared" si="49"/>
        <v>0</v>
      </c>
    </row>
    <row r="530" spans="1:17" x14ac:dyDescent="0.25">
      <c r="A530" t="str">
        <f t="shared" si="45"/>
        <v>5145812</v>
      </c>
      <c r="B530" s="2" t="s">
        <v>689</v>
      </c>
      <c r="C530" s="2" t="s">
        <v>690</v>
      </c>
      <c r="D530" s="2" t="s">
        <v>806</v>
      </c>
      <c r="E530" s="2" t="s">
        <v>19</v>
      </c>
      <c r="F530" s="40">
        <v>45812</v>
      </c>
      <c r="G530" s="2" t="s">
        <v>13</v>
      </c>
      <c r="H530" s="87">
        <v>0.33333333333333331</v>
      </c>
      <c r="I530" s="87">
        <v>0.70833333333333337</v>
      </c>
      <c r="J530" s="88" t="str">
        <f t="shared" si="46"/>
        <v>Vắng mặt</v>
      </c>
      <c r="K530" s="2" t="s">
        <v>692</v>
      </c>
      <c r="L530" s="2" t="s">
        <v>14</v>
      </c>
      <c r="M530" s="35" t="s">
        <v>830</v>
      </c>
      <c r="N530" s="37">
        <f t="shared" si="47"/>
        <v>0</v>
      </c>
      <c r="O530" s="37">
        <f t="shared" si="48"/>
        <v>0</v>
      </c>
      <c r="P530" s="91">
        <f t="shared" si="49"/>
        <v>0</v>
      </c>
    </row>
    <row r="531" spans="1:17" x14ac:dyDescent="0.25">
      <c r="A531" t="str">
        <f t="shared" si="45"/>
        <v>5145813</v>
      </c>
      <c r="B531" s="2" t="s">
        <v>689</v>
      </c>
      <c r="C531" s="2" t="s">
        <v>690</v>
      </c>
      <c r="D531" s="2" t="s">
        <v>806</v>
      </c>
      <c r="E531" s="2" t="s">
        <v>22</v>
      </c>
      <c r="F531" s="40">
        <v>45813</v>
      </c>
      <c r="G531" s="2" t="s">
        <v>13</v>
      </c>
      <c r="H531" s="87">
        <v>0.33333333333333331</v>
      </c>
      <c r="I531" s="87">
        <v>0.70833333333333337</v>
      </c>
      <c r="J531" s="88" t="str">
        <f t="shared" si="46"/>
        <v>Vắng mặt</v>
      </c>
      <c r="K531" s="2" t="s">
        <v>693</v>
      </c>
      <c r="L531" s="2" t="s">
        <v>14</v>
      </c>
      <c r="M531" s="35" t="s">
        <v>830</v>
      </c>
      <c r="N531" s="37">
        <f t="shared" si="47"/>
        <v>0</v>
      </c>
      <c r="O531" s="37">
        <f t="shared" si="48"/>
        <v>0</v>
      </c>
      <c r="P531" s="91">
        <f t="shared" si="49"/>
        <v>0</v>
      </c>
    </row>
    <row r="532" spans="1:17" x14ac:dyDescent="0.25">
      <c r="A532" t="str">
        <f t="shared" si="45"/>
        <v>5145814</v>
      </c>
      <c r="B532" s="2" t="s">
        <v>689</v>
      </c>
      <c r="C532" s="2" t="s">
        <v>690</v>
      </c>
      <c r="D532" s="2" t="s">
        <v>806</v>
      </c>
      <c r="E532" s="2" t="s">
        <v>25</v>
      </c>
      <c r="F532" s="40">
        <v>45814</v>
      </c>
      <c r="G532" s="2" t="s">
        <v>13</v>
      </c>
      <c r="H532" s="87">
        <v>0.33333333333333331</v>
      </c>
      <c r="I532" s="87">
        <v>0.70833333333333337</v>
      </c>
      <c r="J532" s="88" t="str">
        <f t="shared" si="46"/>
        <v>Vắng mặt</v>
      </c>
      <c r="K532" s="2" t="s">
        <v>694</v>
      </c>
      <c r="L532" s="2" t="s">
        <v>14</v>
      </c>
      <c r="M532" s="35" t="s">
        <v>830</v>
      </c>
      <c r="N532" s="37">
        <f t="shared" si="47"/>
        <v>0</v>
      </c>
      <c r="O532" s="37">
        <f t="shared" si="48"/>
        <v>0</v>
      </c>
      <c r="P532" s="91">
        <f t="shared" si="49"/>
        <v>0</v>
      </c>
    </row>
    <row r="533" spans="1:17" s="44" customFormat="1" x14ac:dyDescent="0.25">
      <c r="A533" s="44" t="str">
        <f t="shared" si="45"/>
        <v>5145815</v>
      </c>
      <c r="B533" s="45" t="s">
        <v>689</v>
      </c>
      <c r="C533" s="45" t="s">
        <v>690</v>
      </c>
      <c r="D533" s="45" t="s">
        <v>806</v>
      </c>
      <c r="E533" s="2" t="s">
        <v>28</v>
      </c>
      <c r="F533" s="51">
        <v>45815</v>
      </c>
      <c r="G533" s="45" t="s">
        <v>13</v>
      </c>
      <c r="H533" s="85">
        <v>0.33333333333333331</v>
      </c>
      <c r="I533" s="85">
        <v>0.70833333333333337</v>
      </c>
      <c r="J533" s="86" t="str">
        <f t="shared" si="46"/>
        <v>Vắng mặt</v>
      </c>
      <c r="K533" s="45" t="s">
        <v>14</v>
      </c>
      <c r="L533" s="45" t="s">
        <v>14</v>
      </c>
      <c r="M533" s="78" t="s">
        <v>830</v>
      </c>
      <c r="N533" s="79">
        <f t="shared" si="47"/>
        <v>0</v>
      </c>
      <c r="O533" s="79">
        <f t="shared" si="48"/>
        <v>0</v>
      </c>
      <c r="P533" s="79">
        <f t="shared" si="49"/>
        <v>0</v>
      </c>
      <c r="Q533" s="80" t="s">
        <v>850</v>
      </c>
    </row>
    <row r="534" spans="1:17" x14ac:dyDescent="0.25">
      <c r="A534" t="str">
        <f t="shared" si="45"/>
        <v>5145817</v>
      </c>
      <c r="B534" s="2" t="s">
        <v>689</v>
      </c>
      <c r="C534" s="2" t="s">
        <v>690</v>
      </c>
      <c r="D534" s="2" t="s">
        <v>806</v>
      </c>
      <c r="E534" s="2" t="s">
        <v>31</v>
      </c>
      <c r="F534" s="40">
        <v>45817</v>
      </c>
      <c r="G534" s="2" t="s">
        <v>13</v>
      </c>
      <c r="H534" s="87">
        <v>0.33333333333333331</v>
      </c>
      <c r="I534" s="87">
        <v>0.70833333333333337</v>
      </c>
      <c r="J534" s="88" t="str">
        <f t="shared" si="46"/>
        <v>Vắng mặt</v>
      </c>
      <c r="K534" s="2" t="s">
        <v>695</v>
      </c>
      <c r="L534" s="2" t="s">
        <v>14</v>
      </c>
      <c r="M534" s="35" t="s">
        <v>830</v>
      </c>
      <c r="N534" s="37">
        <f t="shared" si="47"/>
        <v>0</v>
      </c>
      <c r="O534" s="37">
        <f t="shared" si="48"/>
        <v>0</v>
      </c>
      <c r="P534" s="91">
        <f t="shared" si="49"/>
        <v>0</v>
      </c>
    </row>
    <row r="535" spans="1:17" x14ac:dyDescent="0.25">
      <c r="A535" t="str">
        <f t="shared" si="45"/>
        <v>5145818</v>
      </c>
      <c r="B535" s="2" t="s">
        <v>689</v>
      </c>
      <c r="C535" s="2" t="s">
        <v>690</v>
      </c>
      <c r="D535" s="2" t="s">
        <v>806</v>
      </c>
      <c r="E535" s="2" t="s">
        <v>34</v>
      </c>
      <c r="F535" s="40">
        <v>45818</v>
      </c>
      <c r="G535" s="2" t="s">
        <v>13</v>
      </c>
      <c r="H535" s="87">
        <v>0.33333333333333331</v>
      </c>
      <c r="I535" s="87">
        <v>0.70833333333333337</v>
      </c>
      <c r="J535" s="88" t="str">
        <f t="shared" si="46"/>
        <v>Vắng mặt</v>
      </c>
      <c r="K535" s="2" t="s">
        <v>696</v>
      </c>
      <c r="L535" s="2" t="s">
        <v>14</v>
      </c>
      <c r="M535" s="35" t="s">
        <v>830</v>
      </c>
      <c r="N535" s="37">
        <f t="shared" si="47"/>
        <v>5</v>
      </c>
      <c r="O535" s="37">
        <f t="shared" si="48"/>
        <v>0</v>
      </c>
      <c r="P535" s="91">
        <f t="shared" si="49"/>
        <v>0</v>
      </c>
    </row>
    <row r="536" spans="1:17" x14ac:dyDescent="0.25">
      <c r="A536" t="str">
        <f t="shared" si="45"/>
        <v>5145819</v>
      </c>
      <c r="B536" s="2" t="s">
        <v>689</v>
      </c>
      <c r="C536" s="2" t="s">
        <v>690</v>
      </c>
      <c r="D536" s="2" t="s">
        <v>806</v>
      </c>
      <c r="E536" s="2" t="s">
        <v>37</v>
      </c>
      <c r="F536" s="40">
        <v>45819</v>
      </c>
      <c r="G536" s="2" t="s">
        <v>13</v>
      </c>
      <c r="H536" s="87">
        <v>0.33333333333333331</v>
      </c>
      <c r="I536" s="87">
        <v>0.70833333333333337</v>
      </c>
      <c r="J536" s="88" t="str">
        <f t="shared" si="46"/>
        <v>Vắng mặt</v>
      </c>
      <c r="K536" s="2" t="s">
        <v>697</v>
      </c>
      <c r="L536" s="2" t="s">
        <v>14</v>
      </c>
      <c r="M536" s="35" t="s">
        <v>830</v>
      </c>
      <c r="N536" s="37">
        <f t="shared" si="47"/>
        <v>2</v>
      </c>
      <c r="O536" s="37">
        <f t="shared" si="48"/>
        <v>0</v>
      </c>
      <c r="P536" s="91">
        <f t="shared" si="49"/>
        <v>0</v>
      </c>
    </row>
    <row r="537" spans="1:17" x14ac:dyDescent="0.25">
      <c r="A537" t="str">
        <f t="shared" si="45"/>
        <v>5145820</v>
      </c>
      <c r="B537" s="2" t="s">
        <v>689</v>
      </c>
      <c r="C537" s="2" t="s">
        <v>690</v>
      </c>
      <c r="D537" s="2" t="s">
        <v>806</v>
      </c>
      <c r="E537" s="2" t="s">
        <v>40</v>
      </c>
      <c r="F537" s="40">
        <v>45820</v>
      </c>
      <c r="G537" s="2" t="s">
        <v>13</v>
      </c>
      <c r="H537" s="87">
        <v>0.33333333333333331</v>
      </c>
      <c r="I537" s="87">
        <v>0.70833333333333337</v>
      </c>
      <c r="J537" s="88" t="str">
        <f t="shared" si="46"/>
        <v>Vắng mặt</v>
      </c>
      <c r="K537" s="2" t="s">
        <v>698</v>
      </c>
      <c r="L537" s="2" t="s">
        <v>14</v>
      </c>
      <c r="M537" s="35" t="s">
        <v>830</v>
      </c>
      <c r="N537" s="37">
        <f t="shared" si="47"/>
        <v>3</v>
      </c>
      <c r="O537" s="37">
        <f t="shared" si="48"/>
        <v>0</v>
      </c>
      <c r="P537" s="91">
        <f t="shared" si="49"/>
        <v>0</v>
      </c>
    </row>
    <row r="538" spans="1:17" x14ac:dyDescent="0.25">
      <c r="A538" t="str">
        <f t="shared" si="45"/>
        <v>5145821</v>
      </c>
      <c r="B538" s="2" t="s">
        <v>689</v>
      </c>
      <c r="C538" s="2" t="s">
        <v>690</v>
      </c>
      <c r="D538" s="2" t="s">
        <v>806</v>
      </c>
      <c r="E538" s="2" t="s">
        <v>42</v>
      </c>
      <c r="F538" s="40">
        <v>45821</v>
      </c>
      <c r="G538" s="2" t="s">
        <v>13</v>
      </c>
      <c r="H538" s="87">
        <v>0.33333333333333331</v>
      </c>
      <c r="I538" s="87">
        <v>0.70833333333333337</v>
      </c>
      <c r="J538" s="88" t="str">
        <f t="shared" si="46"/>
        <v>Vắng mặt</v>
      </c>
      <c r="K538" s="2" t="s">
        <v>699</v>
      </c>
      <c r="L538" s="2" t="s">
        <v>14</v>
      </c>
      <c r="M538" s="35" t="s">
        <v>830</v>
      </c>
      <c r="N538" s="37">
        <f t="shared" si="47"/>
        <v>10</v>
      </c>
      <c r="O538" s="37">
        <f t="shared" si="48"/>
        <v>0</v>
      </c>
      <c r="P538" s="91">
        <f t="shared" si="49"/>
        <v>30</v>
      </c>
    </row>
    <row r="539" spans="1:17" s="44" customFormat="1" x14ac:dyDescent="0.25">
      <c r="A539" s="44" t="str">
        <f t="shared" si="45"/>
        <v>5145822</v>
      </c>
      <c r="B539" s="45" t="s">
        <v>689</v>
      </c>
      <c r="C539" s="45" t="s">
        <v>690</v>
      </c>
      <c r="D539" s="45" t="s">
        <v>806</v>
      </c>
      <c r="E539" s="2" t="s">
        <v>43</v>
      </c>
      <c r="F539" s="51">
        <v>45822</v>
      </c>
      <c r="G539" s="45" t="s">
        <v>13</v>
      </c>
      <c r="H539" s="85">
        <v>0.33333333333333331</v>
      </c>
      <c r="I539" s="85">
        <v>0.70833333333333337</v>
      </c>
      <c r="J539" s="86" t="str">
        <f t="shared" si="46"/>
        <v>Vắng mặt</v>
      </c>
      <c r="K539" s="45" t="s">
        <v>14</v>
      </c>
      <c r="L539" s="45" t="s">
        <v>14</v>
      </c>
      <c r="M539" s="78" t="s">
        <v>808</v>
      </c>
      <c r="N539" s="79">
        <f t="shared" si="47"/>
        <v>0</v>
      </c>
      <c r="O539" s="79">
        <f t="shared" si="48"/>
        <v>0</v>
      </c>
      <c r="P539" s="79">
        <f t="shared" si="49"/>
        <v>0</v>
      </c>
      <c r="Q539" s="80" t="s">
        <v>849</v>
      </c>
    </row>
    <row r="540" spans="1:17" s="44" customFormat="1" x14ac:dyDescent="0.25">
      <c r="A540" s="44" t="str">
        <f t="shared" si="45"/>
        <v>5145824</v>
      </c>
      <c r="B540" s="45" t="s">
        <v>689</v>
      </c>
      <c r="C540" s="45" t="s">
        <v>690</v>
      </c>
      <c r="D540" s="45" t="s">
        <v>806</v>
      </c>
      <c r="E540" s="2" t="s">
        <v>44</v>
      </c>
      <c r="F540" s="51">
        <v>45824</v>
      </c>
      <c r="G540" s="45" t="s">
        <v>13</v>
      </c>
      <c r="H540" s="85">
        <v>0.33333333333333331</v>
      </c>
      <c r="I540" s="85">
        <v>0.70833333333333337</v>
      </c>
      <c r="J540" s="86" t="str">
        <f t="shared" si="46"/>
        <v>Vắng mặt</v>
      </c>
      <c r="K540" s="45" t="s">
        <v>14</v>
      </c>
      <c r="L540" s="45" t="s">
        <v>14</v>
      </c>
      <c r="M540" s="78" t="s">
        <v>808</v>
      </c>
      <c r="N540" s="79">
        <f t="shared" si="47"/>
        <v>0</v>
      </c>
      <c r="O540" s="79">
        <f t="shared" si="48"/>
        <v>0</v>
      </c>
      <c r="P540" s="79">
        <f t="shared" si="49"/>
        <v>0</v>
      </c>
      <c r="Q540" s="80" t="s">
        <v>849</v>
      </c>
    </row>
    <row r="541" spans="1:17" x14ac:dyDescent="0.25">
      <c r="A541" t="str">
        <f t="shared" si="45"/>
        <v>5145825</v>
      </c>
      <c r="B541" s="2" t="s">
        <v>689</v>
      </c>
      <c r="C541" s="2" t="s">
        <v>690</v>
      </c>
      <c r="D541" s="2" t="s">
        <v>806</v>
      </c>
      <c r="E541" s="2" t="s">
        <v>47</v>
      </c>
      <c r="F541" s="40">
        <v>45825</v>
      </c>
      <c r="G541" s="2" t="s">
        <v>13</v>
      </c>
      <c r="H541" s="87">
        <v>0.33333333333333331</v>
      </c>
      <c r="I541" s="87">
        <v>0.70833333333333337</v>
      </c>
      <c r="J541" s="88" t="str">
        <f t="shared" si="46"/>
        <v>Vắng mặt</v>
      </c>
      <c r="K541" s="2" t="s">
        <v>700</v>
      </c>
      <c r="L541" s="2" t="s">
        <v>14</v>
      </c>
      <c r="M541" s="35" t="s">
        <v>830</v>
      </c>
      <c r="N541" s="37">
        <f t="shared" si="47"/>
        <v>2</v>
      </c>
      <c r="O541" s="37">
        <f t="shared" si="48"/>
        <v>0</v>
      </c>
      <c r="P541" s="91">
        <f t="shared" si="49"/>
        <v>0</v>
      </c>
    </row>
    <row r="542" spans="1:17" x14ac:dyDescent="0.25">
      <c r="A542" t="str">
        <f t="shared" si="45"/>
        <v>5145826</v>
      </c>
      <c r="B542" s="2" t="s">
        <v>689</v>
      </c>
      <c r="C542" s="2" t="s">
        <v>690</v>
      </c>
      <c r="D542" s="2" t="s">
        <v>806</v>
      </c>
      <c r="E542" s="2" t="s">
        <v>50</v>
      </c>
      <c r="F542" s="40">
        <v>45826</v>
      </c>
      <c r="G542" s="2" t="s">
        <v>13</v>
      </c>
      <c r="H542" s="87">
        <v>0.33333333333333331</v>
      </c>
      <c r="I542" s="87">
        <v>0.70833333333333337</v>
      </c>
      <c r="J542" s="88" t="str">
        <f t="shared" si="46"/>
        <v>Vắng mặt</v>
      </c>
      <c r="K542" s="2" t="s">
        <v>701</v>
      </c>
      <c r="L542" s="2" t="s">
        <v>14</v>
      </c>
      <c r="M542" s="35" t="s">
        <v>830</v>
      </c>
      <c r="N542" s="37">
        <f t="shared" si="47"/>
        <v>0</v>
      </c>
      <c r="O542" s="37">
        <f t="shared" si="48"/>
        <v>0</v>
      </c>
      <c r="P542" s="91">
        <f t="shared" si="49"/>
        <v>0</v>
      </c>
    </row>
    <row r="543" spans="1:17" x14ac:dyDescent="0.25">
      <c r="A543" t="str">
        <f t="shared" si="45"/>
        <v>5145827</v>
      </c>
      <c r="B543" s="2" t="s">
        <v>689</v>
      </c>
      <c r="C543" s="2" t="s">
        <v>690</v>
      </c>
      <c r="D543" s="2" t="s">
        <v>806</v>
      </c>
      <c r="E543" s="2" t="s">
        <v>53</v>
      </c>
      <c r="F543" s="40">
        <v>45827</v>
      </c>
      <c r="G543" s="2" t="s">
        <v>13</v>
      </c>
      <c r="H543" s="87">
        <v>0.33333333333333331</v>
      </c>
      <c r="I543" s="87">
        <v>0.70833333333333337</v>
      </c>
      <c r="J543" s="88" t="str">
        <f t="shared" si="46"/>
        <v>Vắng mặt</v>
      </c>
      <c r="K543" s="2" t="s">
        <v>702</v>
      </c>
      <c r="L543" s="2" t="s">
        <v>14</v>
      </c>
      <c r="M543" s="35" t="s">
        <v>830</v>
      </c>
      <c r="N543" s="37">
        <f t="shared" si="47"/>
        <v>0</v>
      </c>
      <c r="O543" s="37">
        <f t="shared" si="48"/>
        <v>0</v>
      </c>
      <c r="P543" s="91">
        <f t="shared" si="49"/>
        <v>0</v>
      </c>
    </row>
    <row r="544" spans="1:17" x14ac:dyDescent="0.25">
      <c r="A544" t="str">
        <f t="shared" si="45"/>
        <v>5145828</v>
      </c>
      <c r="B544" s="2" t="s">
        <v>689</v>
      </c>
      <c r="C544" s="2" t="s">
        <v>690</v>
      </c>
      <c r="D544" s="2" t="s">
        <v>806</v>
      </c>
      <c r="E544" s="2" t="s">
        <v>56</v>
      </c>
      <c r="F544" s="40">
        <v>45828</v>
      </c>
      <c r="G544" s="2" t="s">
        <v>13</v>
      </c>
      <c r="H544" s="87">
        <v>0.33333333333333331</v>
      </c>
      <c r="I544" s="87">
        <v>0.70833333333333337</v>
      </c>
      <c r="J544" s="88" t="str">
        <f t="shared" si="46"/>
        <v>Vắng mặt</v>
      </c>
      <c r="K544" s="2" t="s">
        <v>703</v>
      </c>
      <c r="L544" s="2" t="s">
        <v>14</v>
      </c>
      <c r="M544" s="35" t="s">
        <v>830</v>
      </c>
      <c r="N544" s="37">
        <f t="shared" si="47"/>
        <v>0</v>
      </c>
      <c r="O544" s="37">
        <f t="shared" si="48"/>
        <v>0</v>
      </c>
      <c r="P544" s="91">
        <f t="shared" si="49"/>
        <v>0</v>
      </c>
    </row>
    <row r="545" spans="1:17" x14ac:dyDescent="0.25">
      <c r="A545" t="str">
        <f t="shared" si="45"/>
        <v>5145829</v>
      </c>
      <c r="B545" s="2" t="s">
        <v>689</v>
      </c>
      <c r="C545" s="2" t="s">
        <v>690</v>
      </c>
      <c r="D545" s="2" t="s">
        <v>806</v>
      </c>
      <c r="E545" s="2" t="s">
        <v>58</v>
      </c>
      <c r="F545" s="40">
        <v>45829</v>
      </c>
      <c r="G545" s="2" t="s">
        <v>13</v>
      </c>
      <c r="H545" s="87">
        <v>0.33333333333333331</v>
      </c>
      <c r="I545" s="87">
        <v>0.70833333333333337</v>
      </c>
      <c r="J545" s="88" t="str">
        <f t="shared" si="46"/>
        <v>Vắng mặt</v>
      </c>
      <c r="K545" s="2" t="s">
        <v>139</v>
      </c>
      <c r="L545" s="2" t="s">
        <v>14</v>
      </c>
      <c r="M545" s="35" t="s">
        <v>830</v>
      </c>
      <c r="N545" s="37">
        <f t="shared" si="47"/>
        <v>0</v>
      </c>
      <c r="O545" s="37">
        <f t="shared" si="48"/>
        <v>0</v>
      </c>
      <c r="P545" s="91">
        <f t="shared" si="49"/>
        <v>0</v>
      </c>
    </row>
    <row r="546" spans="1:17" x14ac:dyDescent="0.25">
      <c r="A546" t="str">
        <f t="shared" si="45"/>
        <v>5145831</v>
      </c>
      <c r="B546" s="2" t="s">
        <v>689</v>
      </c>
      <c r="C546" s="2" t="s">
        <v>690</v>
      </c>
      <c r="D546" s="2" t="s">
        <v>806</v>
      </c>
      <c r="E546" s="2" t="s">
        <v>61</v>
      </c>
      <c r="F546" s="40">
        <v>45831</v>
      </c>
      <c r="G546" s="2" t="s">
        <v>13</v>
      </c>
      <c r="H546" s="87">
        <v>0.33333333333333331</v>
      </c>
      <c r="I546" s="87">
        <v>0.70833333333333337</v>
      </c>
      <c r="J546" s="88" t="str">
        <f t="shared" si="46"/>
        <v>Vắng mặt</v>
      </c>
      <c r="K546" s="2" t="s">
        <v>704</v>
      </c>
      <c r="L546" s="2" t="s">
        <v>14</v>
      </c>
      <c r="M546" s="35" t="s">
        <v>830</v>
      </c>
      <c r="N546" s="37">
        <f t="shared" si="47"/>
        <v>1</v>
      </c>
      <c r="O546" s="37">
        <f t="shared" si="48"/>
        <v>0</v>
      </c>
      <c r="P546" s="91">
        <f t="shared" si="49"/>
        <v>0</v>
      </c>
    </row>
    <row r="547" spans="1:17" x14ac:dyDescent="0.25">
      <c r="A547" t="str">
        <f t="shared" si="45"/>
        <v>5145832</v>
      </c>
      <c r="B547" s="2" t="s">
        <v>689</v>
      </c>
      <c r="C547" s="2" t="s">
        <v>690</v>
      </c>
      <c r="D547" s="2" t="s">
        <v>806</v>
      </c>
      <c r="E547" s="2" t="s">
        <v>64</v>
      </c>
      <c r="F547" s="40">
        <v>45832</v>
      </c>
      <c r="G547" s="2" t="s">
        <v>13</v>
      </c>
      <c r="H547" s="87">
        <v>0.33333333333333331</v>
      </c>
      <c r="I547" s="87">
        <v>0.70833333333333337</v>
      </c>
      <c r="J547" s="88" t="str">
        <f t="shared" si="46"/>
        <v>Vắng mặt</v>
      </c>
      <c r="K547" s="2" t="s">
        <v>705</v>
      </c>
      <c r="L547" s="2" t="s">
        <v>14</v>
      </c>
      <c r="M547" s="35" t="s">
        <v>830</v>
      </c>
      <c r="N547" s="37">
        <f t="shared" si="47"/>
        <v>1</v>
      </c>
      <c r="O547" s="37">
        <f t="shared" si="48"/>
        <v>0</v>
      </c>
      <c r="P547" s="91">
        <f t="shared" si="49"/>
        <v>0</v>
      </c>
    </row>
    <row r="548" spans="1:17" x14ac:dyDescent="0.25">
      <c r="A548" t="str">
        <f t="shared" si="45"/>
        <v>5145833</v>
      </c>
      <c r="B548" s="2" t="s">
        <v>689</v>
      </c>
      <c r="C548" s="2" t="s">
        <v>690</v>
      </c>
      <c r="D548" s="2" t="s">
        <v>806</v>
      </c>
      <c r="E548" s="2" t="s">
        <v>67</v>
      </c>
      <c r="F548" s="40">
        <v>45833</v>
      </c>
      <c r="G548" s="2" t="s">
        <v>13</v>
      </c>
      <c r="H548" s="87">
        <v>0.33333333333333331</v>
      </c>
      <c r="I548" s="87">
        <v>0.70833333333333337</v>
      </c>
      <c r="J548" s="88" t="str">
        <f t="shared" si="46"/>
        <v>Vắng mặt</v>
      </c>
      <c r="K548" s="2" t="s">
        <v>706</v>
      </c>
      <c r="L548" s="2" t="s">
        <v>14</v>
      </c>
      <c r="M548" s="35" t="s">
        <v>830</v>
      </c>
      <c r="N548" s="37">
        <f t="shared" si="47"/>
        <v>0</v>
      </c>
      <c r="O548" s="37">
        <f t="shared" si="48"/>
        <v>0</v>
      </c>
      <c r="P548" s="91">
        <f t="shared" si="49"/>
        <v>0</v>
      </c>
    </row>
    <row r="549" spans="1:17" x14ac:dyDescent="0.25">
      <c r="A549" t="str">
        <f t="shared" si="45"/>
        <v>5145834</v>
      </c>
      <c r="B549" s="2" t="s">
        <v>689</v>
      </c>
      <c r="C549" s="2" t="s">
        <v>690</v>
      </c>
      <c r="D549" s="2" t="s">
        <v>806</v>
      </c>
      <c r="E549" s="2" t="s">
        <v>70</v>
      </c>
      <c r="F549" s="40">
        <v>45834</v>
      </c>
      <c r="G549" s="2" t="s">
        <v>13</v>
      </c>
      <c r="H549" s="87">
        <v>0.33333333333333331</v>
      </c>
      <c r="I549" s="87">
        <v>0.70833333333333337</v>
      </c>
      <c r="J549" s="88" t="str">
        <f t="shared" si="46"/>
        <v>Vắng mặt</v>
      </c>
      <c r="K549" s="2" t="s">
        <v>707</v>
      </c>
      <c r="L549" s="2" t="s">
        <v>14</v>
      </c>
      <c r="M549" s="35" t="s">
        <v>830</v>
      </c>
      <c r="N549" s="37">
        <f t="shared" si="47"/>
        <v>0</v>
      </c>
      <c r="O549" s="37">
        <f t="shared" si="48"/>
        <v>0</v>
      </c>
      <c r="P549" s="91">
        <f t="shared" si="49"/>
        <v>0</v>
      </c>
    </row>
    <row r="550" spans="1:17" x14ac:dyDescent="0.25">
      <c r="A550" t="str">
        <f t="shared" si="45"/>
        <v>5145835</v>
      </c>
      <c r="B550" s="2" t="s">
        <v>689</v>
      </c>
      <c r="C550" s="2" t="s">
        <v>690</v>
      </c>
      <c r="D550" s="2" t="s">
        <v>806</v>
      </c>
      <c r="E550" s="2" t="s">
        <v>73</v>
      </c>
      <c r="F550" s="40">
        <v>45835</v>
      </c>
      <c r="G550" s="2" t="s">
        <v>13</v>
      </c>
      <c r="H550" s="87">
        <v>0.33333333333333331</v>
      </c>
      <c r="I550" s="87">
        <v>0.70833333333333337</v>
      </c>
      <c r="J550" s="88" t="str">
        <f t="shared" si="46"/>
        <v>Vắng mặt</v>
      </c>
      <c r="K550" s="2" t="s">
        <v>708</v>
      </c>
      <c r="L550" s="2" t="s">
        <v>14</v>
      </c>
      <c r="M550" s="35" t="s">
        <v>830</v>
      </c>
      <c r="N550" s="37">
        <f t="shared" si="47"/>
        <v>0</v>
      </c>
      <c r="O550" s="37">
        <f t="shared" si="48"/>
        <v>0</v>
      </c>
      <c r="P550" s="91">
        <f t="shared" si="49"/>
        <v>0</v>
      </c>
    </row>
    <row r="551" spans="1:17" s="44" customFormat="1" x14ac:dyDescent="0.25">
      <c r="A551" s="44" t="str">
        <f t="shared" si="45"/>
        <v>5145836</v>
      </c>
      <c r="B551" s="45" t="s">
        <v>689</v>
      </c>
      <c r="C551" s="45" t="s">
        <v>690</v>
      </c>
      <c r="D551" s="45" t="s">
        <v>806</v>
      </c>
      <c r="E551" s="2" t="s">
        <v>76</v>
      </c>
      <c r="F551" s="51">
        <v>45836</v>
      </c>
      <c r="G551" s="45" t="s">
        <v>13</v>
      </c>
      <c r="H551" s="85">
        <v>0.33333333333333331</v>
      </c>
      <c r="I551" s="85">
        <v>0.70833333333333337</v>
      </c>
      <c r="J551" s="86" t="str">
        <f t="shared" si="46"/>
        <v>Vắng mặt</v>
      </c>
      <c r="K551" s="45" t="s">
        <v>14</v>
      </c>
      <c r="L551" s="45" t="s">
        <v>14</v>
      </c>
      <c r="M551" s="78" t="s">
        <v>830</v>
      </c>
      <c r="N551" s="79">
        <f t="shared" si="47"/>
        <v>0</v>
      </c>
      <c r="O551" s="79">
        <f t="shared" si="48"/>
        <v>0</v>
      </c>
      <c r="P551" s="79">
        <f t="shared" si="49"/>
        <v>0</v>
      </c>
      <c r="Q551" s="80" t="s">
        <v>850</v>
      </c>
    </row>
    <row r="552" spans="1:17" x14ac:dyDescent="0.25">
      <c r="A552" t="str">
        <f t="shared" si="45"/>
        <v>5145838</v>
      </c>
      <c r="B552" s="2" t="s">
        <v>689</v>
      </c>
      <c r="C552" s="2" t="s">
        <v>690</v>
      </c>
      <c r="D552" s="2" t="s">
        <v>806</v>
      </c>
      <c r="E552" s="2" t="s">
        <v>79</v>
      </c>
      <c r="F552" s="40">
        <v>45838</v>
      </c>
      <c r="G552" s="2" t="s">
        <v>13</v>
      </c>
      <c r="H552" s="87">
        <v>0.33333333333333331</v>
      </c>
      <c r="I552" s="87">
        <v>0.70833333333333337</v>
      </c>
      <c r="J552" s="88" t="str">
        <f t="shared" si="46"/>
        <v>Vắng mặt</v>
      </c>
      <c r="K552" s="2" t="s">
        <v>709</v>
      </c>
      <c r="L552" s="2" t="s">
        <v>14</v>
      </c>
      <c r="M552" s="35" t="s">
        <v>830</v>
      </c>
      <c r="N552" s="37">
        <f t="shared" si="47"/>
        <v>8</v>
      </c>
      <c r="O552" s="37">
        <f t="shared" si="48"/>
        <v>0</v>
      </c>
      <c r="P552" s="91">
        <f t="shared" si="49"/>
        <v>30</v>
      </c>
    </row>
    <row r="553" spans="1:17" s="44" customFormat="1" x14ac:dyDescent="0.25">
      <c r="A553" s="44" t="str">
        <f t="shared" ref="A553:A597" si="50">B553&amp;F553</f>
        <v>5345810</v>
      </c>
      <c r="B553" s="45" t="s">
        <v>710</v>
      </c>
      <c r="C553" s="45" t="s">
        <v>711</v>
      </c>
      <c r="D553" s="45" t="s">
        <v>806</v>
      </c>
      <c r="E553" s="2" t="s">
        <v>12</v>
      </c>
      <c r="F553" s="51">
        <v>45810</v>
      </c>
      <c r="G553" s="45" t="s">
        <v>13</v>
      </c>
      <c r="H553" s="85">
        <v>0.33333333333333331</v>
      </c>
      <c r="I553" s="85">
        <v>0.70833333333333337</v>
      </c>
      <c r="J553" s="86" t="str">
        <f t="shared" si="46"/>
        <v>Vắng mặt</v>
      </c>
      <c r="K553" s="45" t="s">
        <v>14</v>
      </c>
      <c r="L553" s="45" t="s">
        <v>14</v>
      </c>
      <c r="M553" s="78" t="s">
        <v>809</v>
      </c>
      <c r="N553" s="79">
        <f t="shared" si="47"/>
        <v>0</v>
      </c>
      <c r="O553" s="79">
        <f t="shared" si="48"/>
        <v>0</v>
      </c>
      <c r="P553" s="79">
        <f t="shared" si="49"/>
        <v>0</v>
      </c>
      <c r="Q553" s="80" t="s">
        <v>849</v>
      </c>
    </row>
    <row r="554" spans="1:17" x14ac:dyDescent="0.25">
      <c r="A554" t="str">
        <f t="shared" si="50"/>
        <v>5345811</v>
      </c>
      <c r="B554" s="2" t="s">
        <v>710</v>
      </c>
      <c r="C554" s="2" t="s">
        <v>711</v>
      </c>
      <c r="D554" s="2" t="s">
        <v>806</v>
      </c>
      <c r="E554" s="2" t="s">
        <v>16</v>
      </c>
      <c r="F554" s="40">
        <v>45811</v>
      </c>
      <c r="G554" s="2" t="s">
        <v>13</v>
      </c>
      <c r="H554" s="87">
        <v>0.33333333333333331</v>
      </c>
      <c r="I554" s="87">
        <v>0.70833333333333337</v>
      </c>
      <c r="J554" s="88" t="str">
        <f t="shared" si="46"/>
        <v>Vắng mặt</v>
      </c>
      <c r="K554" s="2" t="s">
        <v>712</v>
      </c>
      <c r="L554" s="2" t="s">
        <v>14</v>
      </c>
      <c r="M554" s="35" t="s">
        <v>830</v>
      </c>
      <c r="N554" s="37">
        <f t="shared" si="47"/>
        <v>0</v>
      </c>
      <c r="O554" s="37">
        <f t="shared" si="48"/>
        <v>0</v>
      </c>
      <c r="P554" s="91">
        <f t="shared" si="49"/>
        <v>0</v>
      </c>
    </row>
    <row r="555" spans="1:17" x14ac:dyDescent="0.25">
      <c r="A555" t="str">
        <f t="shared" si="50"/>
        <v>5345812</v>
      </c>
      <c r="B555" s="2" t="s">
        <v>710</v>
      </c>
      <c r="C555" s="2" t="s">
        <v>711</v>
      </c>
      <c r="D555" s="2" t="s">
        <v>806</v>
      </c>
      <c r="E555" s="2" t="s">
        <v>19</v>
      </c>
      <c r="F555" s="40">
        <v>45812</v>
      </c>
      <c r="G555" s="2" t="s">
        <v>13</v>
      </c>
      <c r="H555" s="87">
        <v>0.33333333333333331</v>
      </c>
      <c r="I555" s="87">
        <v>0.70833333333333337</v>
      </c>
      <c r="J555" s="88" t="str">
        <f t="shared" si="46"/>
        <v>Vắng mặt</v>
      </c>
      <c r="K555" s="2" t="s">
        <v>713</v>
      </c>
      <c r="L555" s="2" t="s">
        <v>14</v>
      </c>
      <c r="M555" s="35" t="s">
        <v>830</v>
      </c>
      <c r="N555" s="37">
        <f t="shared" si="47"/>
        <v>0</v>
      </c>
      <c r="O555" s="37">
        <f t="shared" si="48"/>
        <v>0</v>
      </c>
      <c r="P555" s="91">
        <f t="shared" si="49"/>
        <v>0</v>
      </c>
    </row>
    <row r="556" spans="1:17" x14ac:dyDescent="0.25">
      <c r="A556" t="str">
        <f t="shared" si="50"/>
        <v>5345813</v>
      </c>
      <c r="B556" s="2" t="s">
        <v>710</v>
      </c>
      <c r="C556" s="2" t="s">
        <v>711</v>
      </c>
      <c r="D556" s="2" t="s">
        <v>806</v>
      </c>
      <c r="E556" s="2" t="s">
        <v>22</v>
      </c>
      <c r="F556" s="40">
        <v>45813</v>
      </c>
      <c r="G556" s="2" t="s">
        <v>13</v>
      </c>
      <c r="H556" s="87">
        <v>0.33333333333333331</v>
      </c>
      <c r="I556" s="87">
        <v>0.70833333333333337</v>
      </c>
      <c r="J556" s="88" t="str">
        <f t="shared" si="46"/>
        <v>Vắng mặt</v>
      </c>
      <c r="K556" s="2" t="s">
        <v>714</v>
      </c>
      <c r="L556" s="2" t="s">
        <v>14</v>
      </c>
      <c r="M556" s="35" t="s">
        <v>830</v>
      </c>
      <c r="N556" s="37">
        <f t="shared" si="47"/>
        <v>0</v>
      </c>
      <c r="O556" s="37">
        <f t="shared" si="48"/>
        <v>0</v>
      </c>
      <c r="P556" s="91">
        <f t="shared" si="49"/>
        <v>0</v>
      </c>
    </row>
    <row r="557" spans="1:17" x14ac:dyDescent="0.25">
      <c r="A557" t="str">
        <f t="shared" si="50"/>
        <v>5345814</v>
      </c>
      <c r="B557" s="2" t="s">
        <v>710</v>
      </c>
      <c r="C557" s="2" t="s">
        <v>711</v>
      </c>
      <c r="D557" s="2" t="s">
        <v>806</v>
      </c>
      <c r="E557" s="2" t="s">
        <v>25</v>
      </c>
      <c r="F557" s="40">
        <v>45814</v>
      </c>
      <c r="G557" s="2" t="s">
        <v>13</v>
      </c>
      <c r="H557" s="87">
        <v>0.33333333333333331</v>
      </c>
      <c r="I557" s="87">
        <v>0.70833333333333337</v>
      </c>
      <c r="J557" s="88" t="str">
        <f t="shared" si="46"/>
        <v>Vắng mặt</v>
      </c>
      <c r="K557" s="2" t="s">
        <v>715</v>
      </c>
      <c r="L557" s="2" t="s">
        <v>14</v>
      </c>
      <c r="M557" s="35" t="s">
        <v>830</v>
      </c>
      <c r="N557" s="37">
        <f t="shared" si="47"/>
        <v>0</v>
      </c>
      <c r="O557" s="37">
        <f t="shared" si="48"/>
        <v>0</v>
      </c>
      <c r="P557" s="91">
        <f t="shared" si="49"/>
        <v>0</v>
      </c>
    </row>
    <row r="558" spans="1:17" s="44" customFormat="1" x14ac:dyDescent="0.25">
      <c r="A558" s="44" t="str">
        <f t="shared" si="50"/>
        <v>5345815</v>
      </c>
      <c r="B558" s="45" t="s">
        <v>710</v>
      </c>
      <c r="C558" s="45" t="s">
        <v>711</v>
      </c>
      <c r="D558" s="45" t="s">
        <v>806</v>
      </c>
      <c r="E558" s="2" t="s">
        <v>28</v>
      </c>
      <c r="F558" s="51">
        <v>45815</v>
      </c>
      <c r="G558" s="45" t="s">
        <v>13</v>
      </c>
      <c r="H558" s="85">
        <v>0.33333333333333331</v>
      </c>
      <c r="I558" s="85">
        <v>0.70833333333333337</v>
      </c>
      <c r="J558" s="86" t="str">
        <f t="shared" si="46"/>
        <v>Vắng mặt</v>
      </c>
      <c r="K558" s="45" t="s">
        <v>14</v>
      </c>
      <c r="L558" s="45" t="s">
        <v>14</v>
      </c>
      <c r="M558" s="78" t="s">
        <v>830</v>
      </c>
      <c r="N558" s="79">
        <f t="shared" si="47"/>
        <v>0</v>
      </c>
      <c r="O558" s="79">
        <f t="shared" si="48"/>
        <v>0</v>
      </c>
      <c r="P558" s="79">
        <f t="shared" si="49"/>
        <v>0</v>
      </c>
      <c r="Q558" s="80" t="s">
        <v>850</v>
      </c>
    </row>
    <row r="559" spans="1:17" x14ac:dyDescent="0.25">
      <c r="A559" t="str">
        <f t="shared" si="50"/>
        <v>5345817</v>
      </c>
      <c r="B559" s="2" t="s">
        <v>710</v>
      </c>
      <c r="C559" s="2" t="s">
        <v>711</v>
      </c>
      <c r="D559" s="2" t="s">
        <v>806</v>
      </c>
      <c r="E559" s="2" t="s">
        <v>31</v>
      </c>
      <c r="F559" s="40">
        <v>45817</v>
      </c>
      <c r="G559" s="2" t="s">
        <v>13</v>
      </c>
      <c r="H559" s="87">
        <v>0.33333333333333331</v>
      </c>
      <c r="I559" s="87">
        <v>0.70833333333333337</v>
      </c>
      <c r="J559" s="88" t="str">
        <f t="shared" si="46"/>
        <v>Vắng mặt</v>
      </c>
      <c r="K559" s="2" t="s">
        <v>155</v>
      </c>
      <c r="L559" s="2" t="s">
        <v>14</v>
      </c>
      <c r="M559" s="35" t="s">
        <v>830</v>
      </c>
      <c r="N559" s="37">
        <f t="shared" si="47"/>
        <v>0</v>
      </c>
      <c r="O559" s="37">
        <f t="shared" si="48"/>
        <v>0</v>
      </c>
      <c r="P559" s="91">
        <f t="shared" si="49"/>
        <v>0</v>
      </c>
    </row>
    <row r="560" spans="1:17" x14ac:dyDescent="0.25">
      <c r="A560" t="str">
        <f t="shared" si="50"/>
        <v>5345818</v>
      </c>
      <c r="B560" s="2" t="s">
        <v>710</v>
      </c>
      <c r="C560" s="2" t="s">
        <v>711</v>
      </c>
      <c r="D560" s="2" t="s">
        <v>806</v>
      </c>
      <c r="E560" s="2" t="s">
        <v>34</v>
      </c>
      <c r="F560" s="40">
        <v>45818</v>
      </c>
      <c r="G560" s="2" t="s">
        <v>13</v>
      </c>
      <c r="H560" s="87">
        <v>0.33333333333333331</v>
      </c>
      <c r="I560" s="87">
        <v>0.70833333333333337</v>
      </c>
      <c r="J560" s="88" t="str">
        <f t="shared" si="46"/>
        <v>Vắng mặt</v>
      </c>
      <c r="K560" s="2" t="s">
        <v>354</v>
      </c>
      <c r="L560" s="2" t="s">
        <v>14</v>
      </c>
      <c r="M560" s="35" t="s">
        <v>830</v>
      </c>
      <c r="N560" s="37">
        <f t="shared" si="47"/>
        <v>0</v>
      </c>
      <c r="O560" s="37">
        <f t="shared" si="48"/>
        <v>0</v>
      </c>
      <c r="P560" s="91">
        <f t="shared" si="49"/>
        <v>0</v>
      </c>
    </row>
    <row r="561" spans="1:17" x14ac:dyDescent="0.25">
      <c r="A561" t="str">
        <f t="shared" si="50"/>
        <v>5345819</v>
      </c>
      <c r="B561" s="2" t="s">
        <v>710</v>
      </c>
      <c r="C561" s="2" t="s">
        <v>711</v>
      </c>
      <c r="D561" s="2" t="s">
        <v>806</v>
      </c>
      <c r="E561" s="2" t="s">
        <v>37</v>
      </c>
      <c r="F561" s="40">
        <v>45819</v>
      </c>
      <c r="G561" s="2" t="s">
        <v>13</v>
      </c>
      <c r="H561" s="87">
        <v>0.33333333333333331</v>
      </c>
      <c r="I561" s="87">
        <v>0.70833333333333337</v>
      </c>
      <c r="J561" s="88" t="str">
        <f t="shared" si="46"/>
        <v>Vắng mặt</v>
      </c>
      <c r="K561" s="2" t="s">
        <v>716</v>
      </c>
      <c r="L561" s="2" t="s">
        <v>14</v>
      </c>
      <c r="M561" s="35" t="s">
        <v>830</v>
      </c>
      <c r="N561" s="37">
        <f t="shared" si="47"/>
        <v>0</v>
      </c>
      <c r="O561" s="37">
        <f t="shared" si="48"/>
        <v>0</v>
      </c>
      <c r="P561" s="91">
        <f t="shared" si="49"/>
        <v>0</v>
      </c>
    </row>
    <row r="562" spans="1:17" x14ac:dyDescent="0.25">
      <c r="A562" t="str">
        <f t="shared" si="50"/>
        <v>5345820</v>
      </c>
      <c r="B562" s="2" t="s">
        <v>710</v>
      </c>
      <c r="C562" s="2" t="s">
        <v>711</v>
      </c>
      <c r="D562" s="2" t="s">
        <v>806</v>
      </c>
      <c r="E562" s="2" t="s">
        <v>40</v>
      </c>
      <c r="F562" s="40">
        <v>45820</v>
      </c>
      <c r="G562" s="2" t="s">
        <v>13</v>
      </c>
      <c r="H562" s="87">
        <v>0.33333333333333331</v>
      </c>
      <c r="I562" s="87">
        <v>0.70833333333333337</v>
      </c>
      <c r="J562" s="88" t="str">
        <f t="shared" si="46"/>
        <v>Vắng mặt</v>
      </c>
      <c r="K562" s="2" t="s">
        <v>717</v>
      </c>
      <c r="L562" s="2" t="s">
        <v>14</v>
      </c>
      <c r="M562" s="35" t="s">
        <v>830</v>
      </c>
      <c r="N562" s="37">
        <f t="shared" si="47"/>
        <v>0</v>
      </c>
      <c r="O562" s="37">
        <f t="shared" si="48"/>
        <v>0</v>
      </c>
      <c r="P562" s="91">
        <f t="shared" si="49"/>
        <v>0</v>
      </c>
    </row>
    <row r="563" spans="1:17" x14ac:dyDescent="0.25">
      <c r="A563" t="str">
        <f t="shared" si="50"/>
        <v>5345821</v>
      </c>
      <c r="B563" s="2" t="s">
        <v>710</v>
      </c>
      <c r="C563" s="2" t="s">
        <v>711</v>
      </c>
      <c r="D563" s="2" t="s">
        <v>806</v>
      </c>
      <c r="E563" s="2" t="s">
        <v>42</v>
      </c>
      <c r="F563" s="40">
        <v>45821</v>
      </c>
      <c r="G563" s="2" t="s">
        <v>13</v>
      </c>
      <c r="H563" s="87">
        <v>0.33333333333333331</v>
      </c>
      <c r="I563" s="87">
        <v>0.70833333333333337</v>
      </c>
      <c r="J563" s="88" t="str">
        <f t="shared" si="46"/>
        <v>Vắng mặt</v>
      </c>
      <c r="K563" s="2" t="s">
        <v>718</v>
      </c>
      <c r="L563" s="2" t="s">
        <v>14</v>
      </c>
      <c r="M563" s="35" t="s">
        <v>830</v>
      </c>
      <c r="N563" s="37">
        <f t="shared" si="47"/>
        <v>0</v>
      </c>
      <c r="O563" s="37">
        <f t="shared" si="48"/>
        <v>0</v>
      </c>
      <c r="P563" s="91">
        <f t="shared" si="49"/>
        <v>0</v>
      </c>
    </row>
    <row r="564" spans="1:17" s="44" customFormat="1" x14ac:dyDescent="0.25">
      <c r="A564" s="44" t="str">
        <f t="shared" si="50"/>
        <v>5345822</v>
      </c>
      <c r="B564" s="45" t="s">
        <v>710</v>
      </c>
      <c r="C564" s="45" t="s">
        <v>711</v>
      </c>
      <c r="D564" s="45" t="s">
        <v>806</v>
      </c>
      <c r="E564" s="2" t="s">
        <v>43</v>
      </c>
      <c r="F564" s="51">
        <v>45822</v>
      </c>
      <c r="G564" s="45" t="s">
        <v>13</v>
      </c>
      <c r="H564" s="85">
        <v>0.33333333333333331</v>
      </c>
      <c r="I564" s="85">
        <v>0.70833333333333337</v>
      </c>
      <c r="J564" s="86" t="str">
        <f t="shared" si="46"/>
        <v>Vắng mặt</v>
      </c>
      <c r="K564" s="45" t="s">
        <v>14</v>
      </c>
      <c r="L564" s="45" t="s">
        <v>14</v>
      </c>
      <c r="M564" s="78" t="s">
        <v>830</v>
      </c>
      <c r="N564" s="79">
        <f t="shared" si="47"/>
        <v>0</v>
      </c>
      <c r="O564" s="79">
        <f t="shared" si="48"/>
        <v>0</v>
      </c>
      <c r="P564" s="79">
        <f t="shared" si="49"/>
        <v>0</v>
      </c>
      <c r="Q564" s="80" t="s">
        <v>850</v>
      </c>
    </row>
    <row r="565" spans="1:17" x14ac:dyDescent="0.25">
      <c r="A565" t="str">
        <f t="shared" si="50"/>
        <v>5345824</v>
      </c>
      <c r="B565" s="2" t="s">
        <v>710</v>
      </c>
      <c r="C565" s="2" t="s">
        <v>711</v>
      </c>
      <c r="D565" s="2" t="s">
        <v>806</v>
      </c>
      <c r="E565" s="2" t="s">
        <v>44</v>
      </c>
      <c r="F565" s="40">
        <v>45824</v>
      </c>
      <c r="G565" s="2" t="s">
        <v>13</v>
      </c>
      <c r="H565" s="87">
        <v>0.33333333333333331</v>
      </c>
      <c r="I565" s="87">
        <v>0.70833333333333337</v>
      </c>
      <c r="J565" s="88" t="str">
        <f t="shared" si="46"/>
        <v>Vắng mặt</v>
      </c>
      <c r="K565" s="2" t="s">
        <v>641</v>
      </c>
      <c r="L565" s="2" t="s">
        <v>14</v>
      </c>
      <c r="M565" s="35" t="s">
        <v>830</v>
      </c>
      <c r="N565" s="37">
        <f t="shared" si="47"/>
        <v>4</v>
      </c>
      <c r="O565" s="37">
        <f t="shared" si="48"/>
        <v>0</v>
      </c>
      <c r="P565" s="91">
        <f t="shared" si="49"/>
        <v>0</v>
      </c>
    </row>
    <row r="566" spans="1:17" x14ac:dyDescent="0.25">
      <c r="A566" t="str">
        <f t="shared" si="50"/>
        <v>5345825</v>
      </c>
      <c r="B566" s="2" t="s">
        <v>710</v>
      </c>
      <c r="C566" s="2" t="s">
        <v>711</v>
      </c>
      <c r="D566" s="2" t="s">
        <v>806</v>
      </c>
      <c r="E566" s="2" t="s">
        <v>47</v>
      </c>
      <c r="F566" s="40">
        <v>45825</v>
      </c>
      <c r="G566" s="2" t="s">
        <v>13</v>
      </c>
      <c r="H566" s="87">
        <v>0.33333333333333331</v>
      </c>
      <c r="I566" s="87">
        <v>0.70833333333333337</v>
      </c>
      <c r="J566" s="88" t="str">
        <f t="shared" si="46"/>
        <v>Vắng mặt</v>
      </c>
      <c r="K566" s="2" t="s">
        <v>719</v>
      </c>
      <c r="L566" s="2" t="s">
        <v>14</v>
      </c>
      <c r="M566" s="35" t="s">
        <v>830</v>
      </c>
      <c r="N566" s="37">
        <f t="shared" si="47"/>
        <v>0</v>
      </c>
      <c r="O566" s="37">
        <f t="shared" si="48"/>
        <v>0</v>
      </c>
      <c r="P566" s="91">
        <f t="shared" si="49"/>
        <v>0</v>
      </c>
    </row>
    <row r="567" spans="1:17" s="44" customFormat="1" x14ac:dyDescent="0.25">
      <c r="A567" s="44" t="str">
        <f t="shared" si="50"/>
        <v>5345826</v>
      </c>
      <c r="B567" s="45" t="s">
        <v>710</v>
      </c>
      <c r="C567" s="45" t="s">
        <v>711</v>
      </c>
      <c r="D567" s="45" t="s">
        <v>806</v>
      </c>
      <c r="E567" s="2" t="s">
        <v>50</v>
      </c>
      <c r="F567" s="51">
        <v>45826</v>
      </c>
      <c r="G567" s="45" t="s">
        <v>13</v>
      </c>
      <c r="H567" s="85">
        <v>0.33333333333333331</v>
      </c>
      <c r="I567" s="85">
        <v>0.70833333333333337</v>
      </c>
      <c r="J567" s="86" t="str">
        <f t="shared" si="46"/>
        <v>Vắng mặt</v>
      </c>
      <c r="K567" s="45" t="s">
        <v>14</v>
      </c>
      <c r="L567" s="45" t="s">
        <v>14</v>
      </c>
      <c r="M567" s="78" t="s">
        <v>830</v>
      </c>
      <c r="N567" s="79">
        <f t="shared" si="47"/>
        <v>0</v>
      </c>
      <c r="O567" s="79">
        <f t="shared" si="48"/>
        <v>0</v>
      </c>
      <c r="P567" s="79">
        <f t="shared" si="49"/>
        <v>0</v>
      </c>
      <c r="Q567" s="80" t="s">
        <v>851</v>
      </c>
    </row>
    <row r="568" spans="1:17" s="44" customFormat="1" x14ac:dyDescent="0.25">
      <c r="A568" s="44" t="str">
        <f t="shared" si="50"/>
        <v>5345827</v>
      </c>
      <c r="B568" s="45" t="s">
        <v>710</v>
      </c>
      <c r="C568" s="45" t="s">
        <v>711</v>
      </c>
      <c r="D568" s="45" t="s">
        <v>806</v>
      </c>
      <c r="E568" s="2" t="s">
        <v>53</v>
      </c>
      <c r="F568" s="51">
        <v>45827</v>
      </c>
      <c r="G568" s="45" t="s">
        <v>13</v>
      </c>
      <c r="H568" s="85">
        <v>0.33333333333333331</v>
      </c>
      <c r="I568" s="85">
        <v>0.70833333333333337</v>
      </c>
      <c r="J568" s="86" t="str">
        <f t="shared" si="46"/>
        <v>Vắng mặt</v>
      </c>
      <c r="K568" s="45" t="s">
        <v>14</v>
      </c>
      <c r="L568" s="45" t="s">
        <v>14</v>
      </c>
      <c r="M568" s="78" t="s">
        <v>830</v>
      </c>
      <c r="N568" s="79">
        <f t="shared" si="47"/>
        <v>0</v>
      </c>
      <c r="O568" s="79">
        <f t="shared" si="48"/>
        <v>0</v>
      </c>
      <c r="P568" s="79">
        <f t="shared" si="49"/>
        <v>0</v>
      </c>
      <c r="Q568" s="80" t="s">
        <v>851</v>
      </c>
    </row>
    <row r="569" spans="1:17" x14ac:dyDescent="0.25">
      <c r="A569" t="str">
        <f t="shared" si="50"/>
        <v>5345828</v>
      </c>
      <c r="B569" s="2" t="s">
        <v>710</v>
      </c>
      <c r="C569" s="2" t="s">
        <v>711</v>
      </c>
      <c r="D569" s="2" t="s">
        <v>806</v>
      </c>
      <c r="E569" s="2" t="s">
        <v>56</v>
      </c>
      <c r="F569" s="40">
        <v>45828</v>
      </c>
      <c r="G569" s="2" t="s">
        <v>13</v>
      </c>
      <c r="H569" s="87">
        <v>0.33333333333333331</v>
      </c>
      <c r="I569" s="87">
        <v>0.70833333333333337</v>
      </c>
      <c r="J569" s="88" t="str">
        <f t="shared" si="46"/>
        <v>Vắng mặt</v>
      </c>
      <c r="K569" s="2" t="s">
        <v>595</v>
      </c>
      <c r="L569" s="2" t="s">
        <v>14</v>
      </c>
      <c r="M569" s="35" t="s">
        <v>830</v>
      </c>
      <c r="N569" s="37">
        <f t="shared" si="47"/>
        <v>4</v>
      </c>
      <c r="O569" s="37">
        <f t="shared" si="48"/>
        <v>0</v>
      </c>
      <c r="P569" s="91">
        <f t="shared" si="49"/>
        <v>0</v>
      </c>
    </row>
    <row r="570" spans="1:17" s="44" customFormat="1" x14ac:dyDescent="0.25">
      <c r="A570" s="44" t="str">
        <f t="shared" si="50"/>
        <v>5345829</v>
      </c>
      <c r="B570" s="45" t="s">
        <v>710</v>
      </c>
      <c r="C570" s="45" t="s">
        <v>711</v>
      </c>
      <c r="D570" s="45" t="s">
        <v>806</v>
      </c>
      <c r="E570" s="2" t="s">
        <v>58</v>
      </c>
      <c r="F570" s="51">
        <v>45829</v>
      </c>
      <c r="G570" s="45" t="s">
        <v>13</v>
      </c>
      <c r="H570" s="85">
        <v>0.33333333333333331</v>
      </c>
      <c r="I570" s="85">
        <v>0.70833333333333337</v>
      </c>
      <c r="J570" s="86" t="str">
        <f t="shared" si="46"/>
        <v>Vắng mặt</v>
      </c>
      <c r="K570" s="45" t="s">
        <v>14</v>
      </c>
      <c r="L570" s="45" t="s">
        <v>14</v>
      </c>
      <c r="M570" s="78" t="s">
        <v>830</v>
      </c>
      <c r="N570" s="79">
        <f t="shared" si="47"/>
        <v>0</v>
      </c>
      <c r="O570" s="79">
        <f t="shared" si="48"/>
        <v>0</v>
      </c>
      <c r="P570" s="79">
        <f t="shared" si="49"/>
        <v>0</v>
      </c>
      <c r="Q570" s="80" t="s">
        <v>850</v>
      </c>
    </row>
    <row r="571" spans="1:17" x14ac:dyDescent="0.25">
      <c r="A571" t="str">
        <f t="shared" si="50"/>
        <v>5345831</v>
      </c>
      <c r="B571" s="2" t="s">
        <v>710</v>
      </c>
      <c r="C571" s="2" t="s">
        <v>711</v>
      </c>
      <c r="D571" s="2" t="s">
        <v>806</v>
      </c>
      <c r="E571" s="2" t="s">
        <v>61</v>
      </c>
      <c r="F571" s="40">
        <v>45831</v>
      </c>
      <c r="G571" s="2" t="s">
        <v>13</v>
      </c>
      <c r="H571" s="87">
        <v>0.33333333333333331</v>
      </c>
      <c r="I571" s="87">
        <v>0.70833333333333337</v>
      </c>
      <c r="J571" s="88" t="str">
        <f t="shared" si="46"/>
        <v>Vắng mặt</v>
      </c>
      <c r="K571" s="2" t="s">
        <v>720</v>
      </c>
      <c r="L571" s="2" t="s">
        <v>14</v>
      </c>
      <c r="M571" s="35" t="s">
        <v>830</v>
      </c>
      <c r="N571" s="37">
        <f t="shared" si="47"/>
        <v>0</v>
      </c>
      <c r="O571" s="37">
        <f t="shared" si="48"/>
        <v>0</v>
      </c>
      <c r="P571" s="91">
        <f t="shared" si="49"/>
        <v>0</v>
      </c>
    </row>
    <row r="572" spans="1:17" x14ac:dyDescent="0.25">
      <c r="A572" t="str">
        <f t="shared" si="50"/>
        <v>5345832</v>
      </c>
      <c r="B572" s="2" t="s">
        <v>710</v>
      </c>
      <c r="C572" s="2" t="s">
        <v>711</v>
      </c>
      <c r="D572" s="2" t="s">
        <v>806</v>
      </c>
      <c r="E572" s="2" t="s">
        <v>64</v>
      </c>
      <c r="F572" s="40">
        <v>45832</v>
      </c>
      <c r="G572" s="2" t="s">
        <v>13</v>
      </c>
      <c r="H572" s="87">
        <v>0.33333333333333331</v>
      </c>
      <c r="I572" s="87">
        <v>0.70833333333333337</v>
      </c>
      <c r="J572" s="88" t="str">
        <f t="shared" si="46"/>
        <v>Vắng mặt</v>
      </c>
      <c r="K572" s="2" t="s">
        <v>721</v>
      </c>
      <c r="L572" s="2" t="s">
        <v>14</v>
      </c>
      <c r="M572" s="35" t="s">
        <v>830</v>
      </c>
      <c r="N572" s="37">
        <f t="shared" si="47"/>
        <v>4</v>
      </c>
      <c r="O572" s="37">
        <f t="shared" si="48"/>
        <v>0</v>
      </c>
      <c r="P572" s="91">
        <f t="shared" si="49"/>
        <v>0</v>
      </c>
    </row>
    <row r="573" spans="1:17" x14ac:dyDescent="0.25">
      <c r="A573" t="str">
        <f t="shared" si="50"/>
        <v>5345833</v>
      </c>
      <c r="B573" s="2" t="s">
        <v>710</v>
      </c>
      <c r="C573" s="2" t="s">
        <v>711</v>
      </c>
      <c r="D573" s="2" t="s">
        <v>806</v>
      </c>
      <c r="E573" s="2" t="s">
        <v>67</v>
      </c>
      <c r="F573" s="40">
        <v>45833</v>
      </c>
      <c r="G573" s="2" t="s">
        <v>13</v>
      </c>
      <c r="H573" s="87">
        <v>0.33333333333333331</v>
      </c>
      <c r="I573" s="87">
        <v>0.70833333333333337</v>
      </c>
      <c r="J573" s="88" t="str">
        <f t="shared" si="46"/>
        <v>Vắng mặt</v>
      </c>
      <c r="K573" s="2" t="s">
        <v>722</v>
      </c>
      <c r="L573" s="2" t="s">
        <v>14</v>
      </c>
      <c r="M573" s="35" t="s">
        <v>830</v>
      </c>
      <c r="N573" s="37">
        <f t="shared" si="47"/>
        <v>7</v>
      </c>
      <c r="O573" s="37">
        <f t="shared" si="48"/>
        <v>0</v>
      </c>
      <c r="P573" s="91">
        <f t="shared" si="49"/>
        <v>30</v>
      </c>
    </row>
    <row r="574" spans="1:17" x14ac:dyDescent="0.25">
      <c r="A574" t="str">
        <f t="shared" si="50"/>
        <v>5345834</v>
      </c>
      <c r="B574" s="2" t="s">
        <v>710</v>
      </c>
      <c r="C574" s="2" t="s">
        <v>711</v>
      </c>
      <c r="D574" s="2" t="s">
        <v>806</v>
      </c>
      <c r="E574" s="2" t="s">
        <v>70</v>
      </c>
      <c r="F574" s="40">
        <v>45834</v>
      </c>
      <c r="G574" s="2" t="s">
        <v>13</v>
      </c>
      <c r="H574" s="87">
        <v>0.33333333333333331</v>
      </c>
      <c r="I574" s="87">
        <v>0.70833333333333337</v>
      </c>
      <c r="J574" s="88" t="str">
        <f t="shared" si="46"/>
        <v>Vắng mặt</v>
      </c>
      <c r="K574" s="2" t="s">
        <v>723</v>
      </c>
      <c r="L574" s="2" t="s">
        <v>14</v>
      </c>
      <c r="M574" s="35" t="s">
        <v>830</v>
      </c>
      <c r="N574" s="37">
        <f t="shared" si="47"/>
        <v>2</v>
      </c>
      <c r="O574" s="37">
        <f t="shared" si="48"/>
        <v>0</v>
      </c>
      <c r="P574" s="91">
        <f t="shared" si="49"/>
        <v>0</v>
      </c>
    </row>
    <row r="575" spans="1:17" x14ac:dyDescent="0.25">
      <c r="A575" t="str">
        <f t="shared" si="50"/>
        <v>5345835</v>
      </c>
      <c r="B575" s="2" t="s">
        <v>710</v>
      </c>
      <c r="C575" s="2" t="s">
        <v>711</v>
      </c>
      <c r="D575" s="2" t="s">
        <v>806</v>
      </c>
      <c r="E575" s="2" t="s">
        <v>73</v>
      </c>
      <c r="F575" s="40">
        <v>45835</v>
      </c>
      <c r="G575" s="2" t="s">
        <v>13</v>
      </c>
      <c r="H575" s="87">
        <v>0.33333333333333331</v>
      </c>
      <c r="I575" s="87">
        <v>0.70833333333333337</v>
      </c>
      <c r="J575" s="88" t="str">
        <f t="shared" si="46"/>
        <v>Vắng mặt</v>
      </c>
      <c r="K575" s="2" t="s">
        <v>724</v>
      </c>
      <c r="L575" s="2" t="s">
        <v>14</v>
      </c>
      <c r="M575" s="35" t="s">
        <v>830</v>
      </c>
      <c r="N575" s="37">
        <f t="shared" si="47"/>
        <v>3</v>
      </c>
      <c r="O575" s="37">
        <f t="shared" si="48"/>
        <v>0</v>
      </c>
      <c r="P575" s="91">
        <f t="shared" si="49"/>
        <v>0</v>
      </c>
    </row>
    <row r="576" spans="1:17" s="44" customFormat="1" x14ac:dyDescent="0.25">
      <c r="A576" s="44" t="str">
        <f t="shared" si="50"/>
        <v>5345836</v>
      </c>
      <c r="B576" s="45" t="s">
        <v>710</v>
      </c>
      <c r="C576" s="45" t="s">
        <v>711</v>
      </c>
      <c r="D576" s="45" t="s">
        <v>806</v>
      </c>
      <c r="E576" s="2" t="s">
        <v>76</v>
      </c>
      <c r="F576" s="51">
        <v>45836</v>
      </c>
      <c r="G576" s="45" t="s">
        <v>13</v>
      </c>
      <c r="H576" s="85">
        <v>0.33333333333333331</v>
      </c>
      <c r="I576" s="85">
        <v>0.70833333333333337</v>
      </c>
      <c r="J576" s="86" t="str">
        <f t="shared" si="46"/>
        <v>Vắng mặt</v>
      </c>
      <c r="K576" s="45" t="s">
        <v>14</v>
      </c>
      <c r="L576" s="45" t="s">
        <v>14</v>
      </c>
      <c r="M576" s="78" t="s">
        <v>830</v>
      </c>
      <c r="N576" s="79">
        <f t="shared" si="47"/>
        <v>0</v>
      </c>
      <c r="O576" s="79">
        <f t="shared" si="48"/>
        <v>0</v>
      </c>
      <c r="P576" s="79">
        <f t="shared" si="49"/>
        <v>0</v>
      </c>
      <c r="Q576" s="80" t="s">
        <v>850</v>
      </c>
    </row>
    <row r="577" spans="1:17" x14ac:dyDescent="0.25">
      <c r="A577" t="str">
        <f t="shared" si="50"/>
        <v>5345838</v>
      </c>
      <c r="B577" s="2" t="s">
        <v>710</v>
      </c>
      <c r="C577" s="2" t="s">
        <v>711</v>
      </c>
      <c r="D577" s="2" t="s">
        <v>806</v>
      </c>
      <c r="E577" s="2" t="s">
        <v>79</v>
      </c>
      <c r="F577" s="40">
        <v>45838</v>
      </c>
      <c r="G577" s="2" t="s">
        <v>13</v>
      </c>
      <c r="H577" s="87">
        <v>0.33333333333333331</v>
      </c>
      <c r="I577" s="87">
        <v>0.70833333333333337</v>
      </c>
      <c r="J577" s="88" t="str">
        <f t="shared" si="46"/>
        <v>Vắng mặt</v>
      </c>
      <c r="K577" s="2" t="s">
        <v>725</v>
      </c>
      <c r="L577" s="2" t="s">
        <v>14</v>
      </c>
      <c r="M577" s="35" t="s">
        <v>830</v>
      </c>
      <c r="N577" s="37">
        <f t="shared" si="47"/>
        <v>6</v>
      </c>
      <c r="O577" s="37">
        <f t="shared" si="48"/>
        <v>0</v>
      </c>
      <c r="P577" s="91">
        <f t="shared" si="49"/>
        <v>30</v>
      </c>
    </row>
    <row r="578" spans="1:17" x14ac:dyDescent="0.25">
      <c r="A578" t="str">
        <f t="shared" si="50"/>
        <v>5445810</v>
      </c>
      <c r="B578" s="2" t="s">
        <v>726</v>
      </c>
      <c r="C578" s="2" t="s">
        <v>727</v>
      </c>
      <c r="D578" s="2" t="s">
        <v>867</v>
      </c>
      <c r="E578" s="2" t="s">
        <v>12</v>
      </c>
      <c r="F578" s="40">
        <v>45810</v>
      </c>
      <c r="G578" s="2" t="s">
        <v>13</v>
      </c>
      <c r="H578" s="87">
        <v>0.3125</v>
      </c>
      <c r="I578" s="87">
        <v>0.6875</v>
      </c>
      <c r="J578" s="88" t="str">
        <f t="shared" si="46"/>
        <v>Vắng mặt</v>
      </c>
      <c r="K578" s="2" t="s">
        <v>728</v>
      </c>
      <c r="L578" s="2" t="s">
        <v>14</v>
      </c>
      <c r="M578" s="35" t="s">
        <v>830</v>
      </c>
      <c r="N578" s="37">
        <f t="shared" si="47"/>
        <v>21</v>
      </c>
      <c r="O578" s="37">
        <f t="shared" si="48"/>
        <v>0</v>
      </c>
      <c r="P578" s="91">
        <f t="shared" si="49"/>
        <v>50</v>
      </c>
    </row>
    <row r="579" spans="1:17" x14ac:dyDescent="0.25">
      <c r="A579" t="str">
        <f t="shared" si="50"/>
        <v>5445811</v>
      </c>
      <c r="B579" s="2" t="s">
        <v>726</v>
      </c>
      <c r="C579" s="2" t="s">
        <v>727</v>
      </c>
      <c r="D579" s="2" t="s">
        <v>867</v>
      </c>
      <c r="E579" s="2" t="s">
        <v>16</v>
      </c>
      <c r="F579" s="40">
        <v>45811</v>
      </c>
      <c r="G579" s="2" t="s">
        <v>13</v>
      </c>
      <c r="H579" s="87">
        <v>0.3125</v>
      </c>
      <c r="I579" s="87">
        <v>0.6875</v>
      </c>
      <c r="J579" s="88" t="str">
        <f t="shared" si="46"/>
        <v>Vắng mặt</v>
      </c>
      <c r="K579" s="2" t="s">
        <v>729</v>
      </c>
      <c r="L579" s="2" t="s">
        <v>14</v>
      </c>
      <c r="M579" s="35" t="s">
        <v>830</v>
      </c>
      <c r="N579" s="37">
        <f t="shared" si="47"/>
        <v>7</v>
      </c>
      <c r="O579" s="37">
        <f t="shared" si="48"/>
        <v>0</v>
      </c>
      <c r="P579" s="91">
        <f t="shared" si="49"/>
        <v>30</v>
      </c>
    </row>
    <row r="580" spans="1:17" x14ac:dyDescent="0.25">
      <c r="A580" t="str">
        <f t="shared" si="50"/>
        <v>5445812</v>
      </c>
      <c r="B580" s="2" t="s">
        <v>726</v>
      </c>
      <c r="C580" s="2" t="s">
        <v>727</v>
      </c>
      <c r="D580" s="2" t="s">
        <v>867</v>
      </c>
      <c r="E580" s="2" t="s">
        <v>19</v>
      </c>
      <c r="F580" s="40">
        <v>45812</v>
      </c>
      <c r="G580" s="2" t="s">
        <v>13</v>
      </c>
      <c r="H580" s="87">
        <v>0.3125</v>
      </c>
      <c r="I580" s="87">
        <v>0.6875</v>
      </c>
      <c r="J580" s="88" t="str">
        <f t="shared" ref="J580:J643" si="51">IF(OR(K580="-",L580="-"),"Vắng mặt",IF(AND(TIMEVALUE(K580)&gt;H580+TIME(0,5,0),TIMEVALUE(L580)&lt;I580),"Đi muộn, về sớm",IF(TIMEVALUE(K580)&gt;H580+TIME(0,5,0),"Đi muộn",IF(TIMEVALUE(L580)&lt;I580,"Về sớm","Bình thường"))))</f>
        <v>Vắng mặt</v>
      </c>
      <c r="K580" s="2" t="s">
        <v>730</v>
      </c>
      <c r="L580" s="2" t="s">
        <v>14</v>
      </c>
      <c r="M580" s="35" t="s">
        <v>830</v>
      </c>
      <c r="N580" s="37">
        <f t="shared" ref="N580:N643" si="52">IF(K580="-",0,IF(TIMEVALUE(K580)&lt;=H580,0,ROUNDDOWN((TIMEVALUE(K580)-H580)*24*60,0)))</f>
        <v>1</v>
      </c>
      <c r="O580" s="37">
        <f t="shared" ref="O580:O643" si="53">IF(L580="-",0,IF(TIMEVALUE(L580)&lt;=I580,0,ROUNDDOWN((TIMEVALUE(L580)-I580)*24*60,0)))</f>
        <v>0</v>
      </c>
      <c r="P580" s="91">
        <f t="shared" ref="P580:P643" si="54">IF(N580&gt;60,"trừ nửa ngày lương",IF(AND(N580&gt;=6,N580&lt;=15),30,IF(AND(N580&gt;15,N580&lt;=60),50,0)))</f>
        <v>0</v>
      </c>
    </row>
    <row r="581" spans="1:17" x14ac:dyDescent="0.25">
      <c r="A581" t="str">
        <f t="shared" si="50"/>
        <v>5445813</v>
      </c>
      <c r="B581" s="2" t="s">
        <v>726</v>
      </c>
      <c r="C581" s="2" t="s">
        <v>727</v>
      </c>
      <c r="D581" s="2" t="s">
        <v>867</v>
      </c>
      <c r="E581" s="2" t="s">
        <v>22</v>
      </c>
      <c r="F581" s="40">
        <v>45813</v>
      </c>
      <c r="G581" s="2" t="s">
        <v>13</v>
      </c>
      <c r="H581" s="87">
        <v>0.3125</v>
      </c>
      <c r="I581" s="87">
        <v>0.6875</v>
      </c>
      <c r="J581" s="88" t="str">
        <f t="shared" si="51"/>
        <v>Vắng mặt</v>
      </c>
      <c r="K581" s="2" t="s">
        <v>247</v>
      </c>
      <c r="L581" s="2" t="s">
        <v>14</v>
      </c>
      <c r="M581" s="35" t="s">
        <v>830</v>
      </c>
      <c r="N581" s="37">
        <f t="shared" si="52"/>
        <v>5</v>
      </c>
      <c r="O581" s="37">
        <f t="shared" si="53"/>
        <v>0</v>
      </c>
      <c r="P581" s="91">
        <f t="shared" si="54"/>
        <v>0</v>
      </c>
    </row>
    <row r="582" spans="1:17" x14ac:dyDescent="0.25">
      <c r="A582" t="str">
        <f t="shared" si="50"/>
        <v>5445814</v>
      </c>
      <c r="B582" s="2" t="s">
        <v>726</v>
      </c>
      <c r="C582" s="2" t="s">
        <v>727</v>
      </c>
      <c r="D582" s="2" t="s">
        <v>867</v>
      </c>
      <c r="E582" s="2" t="s">
        <v>25</v>
      </c>
      <c r="F582" s="40">
        <v>45814</v>
      </c>
      <c r="G582" s="2" t="s">
        <v>13</v>
      </c>
      <c r="H582" s="87">
        <v>0.3125</v>
      </c>
      <c r="I582" s="87">
        <v>0.6875</v>
      </c>
      <c r="J582" s="88" t="str">
        <f t="shared" si="51"/>
        <v>Vắng mặt</v>
      </c>
      <c r="K582" s="2" t="s">
        <v>731</v>
      </c>
      <c r="L582" s="2" t="s">
        <v>14</v>
      </c>
      <c r="M582" s="35" t="s">
        <v>830</v>
      </c>
      <c r="N582" s="37">
        <f t="shared" si="52"/>
        <v>10</v>
      </c>
      <c r="O582" s="37">
        <f t="shared" si="53"/>
        <v>0</v>
      </c>
      <c r="P582" s="91">
        <f t="shared" si="54"/>
        <v>30</v>
      </c>
    </row>
    <row r="583" spans="1:17" x14ac:dyDescent="0.25">
      <c r="A583" t="str">
        <f t="shared" si="50"/>
        <v>5445815</v>
      </c>
      <c r="B583" s="2" t="s">
        <v>726</v>
      </c>
      <c r="C583" s="2" t="s">
        <v>727</v>
      </c>
      <c r="D583" s="2" t="s">
        <v>867</v>
      </c>
      <c r="E583" s="2" t="s">
        <v>28</v>
      </c>
      <c r="F583" s="40">
        <v>45815</v>
      </c>
      <c r="G583" s="2" t="s">
        <v>13</v>
      </c>
      <c r="H583" s="87">
        <v>0.3125</v>
      </c>
      <c r="I583" s="87">
        <v>0.6875</v>
      </c>
      <c r="J583" s="88" t="str">
        <f t="shared" si="51"/>
        <v>Vắng mặt</v>
      </c>
      <c r="K583" s="2" t="s">
        <v>428</v>
      </c>
      <c r="L583" s="2" t="s">
        <v>14</v>
      </c>
      <c r="M583" s="35" t="s">
        <v>830</v>
      </c>
      <c r="N583" s="37">
        <f t="shared" si="52"/>
        <v>2</v>
      </c>
      <c r="O583" s="37">
        <f t="shared" si="53"/>
        <v>0</v>
      </c>
      <c r="P583" s="91">
        <f t="shared" si="54"/>
        <v>0</v>
      </c>
    </row>
    <row r="584" spans="1:17" s="44" customFormat="1" x14ac:dyDescent="0.25">
      <c r="A584" s="44" t="str">
        <f t="shared" si="50"/>
        <v>5445817</v>
      </c>
      <c r="B584" s="45" t="s">
        <v>726</v>
      </c>
      <c r="C584" s="45" t="s">
        <v>727</v>
      </c>
      <c r="D584" s="45" t="s">
        <v>867</v>
      </c>
      <c r="E584" s="2" t="s">
        <v>31</v>
      </c>
      <c r="F584" s="51">
        <v>45817</v>
      </c>
      <c r="G584" s="45" t="s">
        <v>13</v>
      </c>
      <c r="H584" s="85">
        <v>0.3125</v>
      </c>
      <c r="I584" s="85">
        <v>0.6875</v>
      </c>
      <c r="J584" s="86" t="str">
        <f t="shared" si="51"/>
        <v>Vắng mặt</v>
      </c>
      <c r="K584" s="45" t="s">
        <v>14</v>
      </c>
      <c r="L584" s="45" t="s">
        <v>14</v>
      </c>
      <c r="M584" s="78" t="s">
        <v>808</v>
      </c>
      <c r="N584" s="79">
        <f t="shared" si="52"/>
        <v>0</v>
      </c>
      <c r="O584" s="79">
        <f t="shared" si="53"/>
        <v>0</v>
      </c>
      <c r="P584" s="79">
        <f t="shared" si="54"/>
        <v>0</v>
      </c>
      <c r="Q584" s="80" t="s">
        <v>860</v>
      </c>
    </row>
    <row r="585" spans="1:17" x14ac:dyDescent="0.25">
      <c r="A585" t="str">
        <f t="shared" si="50"/>
        <v>5445818</v>
      </c>
      <c r="B585" s="2" t="s">
        <v>726</v>
      </c>
      <c r="C585" s="2" t="s">
        <v>727</v>
      </c>
      <c r="D585" s="2" t="s">
        <v>867</v>
      </c>
      <c r="E585" s="2" t="s">
        <v>34</v>
      </c>
      <c r="F585" s="40">
        <v>45818</v>
      </c>
      <c r="G585" s="2" t="s">
        <v>13</v>
      </c>
      <c r="H585" s="87">
        <v>0.3125</v>
      </c>
      <c r="I585" s="87">
        <v>0.6875</v>
      </c>
      <c r="J585" s="88" t="str">
        <f t="shared" si="51"/>
        <v>Vắng mặt</v>
      </c>
      <c r="K585" s="2" t="s">
        <v>732</v>
      </c>
      <c r="L585" s="2" t="s">
        <v>14</v>
      </c>
      <c r="M585" s="35" t="s">
        <v>830</v>
      </c>
      <c r="N585" s="37">
        <f t="shared" si="52"/>
        <v>12</v>
      </c>
      <c r="O585" s="37">
        <f t="shared" si="53"/>
        <v>0</v>
      </c>
      <c r="P585" s="91">
        <f t="shared" si="54"/>
        <v>30</v>
      </c>
    </row>
    <row r="586" spans="1:17" x14ac:dyDescent="0.25">
      <c r="A586" t="str">
        <f t="shared" si="50"/>
        <v>5445819</v>
      </c>
      <c r="B586" s="2" t="s">
        <v>726</v>
      </c>
      <c r="C586" s="2" t="s">
        <v>727</v>
      </c>
      <c r="D586" s="2" t="s">
        <v>867</v>
      </c>
      <c r="E586" s="2" t="s">
        <v>37</v>
      </c>
      <c r="F586" s="40">
        <v>45819</v>
      </c>
      <c r="G586" s="2" t="s">
        <v>13</v>
      </c>
      <c r="H586" s="87">
        <v>0.3125</v>
      </c>
      <c r="I586" s="87">
        <v>0.6875</v>
      </c>
      <c r="J586" s="88" t="str">
        <f t="shared" si="51"/>
        <v>Vắng mặt</v>
      </c>
      <c r="K586" s="2" t="s">
        <v>733</v>
      </c>
      <c r="L586" s="2" t="s">
        <v>14</v>
      </c>
      <c r="M586" s="35" t="s">
        <v>830</v>
      </c>
      <c r="N586" s="37">
        <f t="shared" si="52"/>
        <v>8</v>
      </c>
      <c r="O586" s="37">
        <f t="shared" si="53"/>
        <v>0</v>
      </c>
      <c r="P586" s="91">
        <f t="shared" si="54"/>
        <v>30</v>
      </c>
    </row>
    <row r="587" spans="1:17" x14ac:dyDescent="0.25">
      <c r="A587" t="str">
        <f t="shared" si="50"/>
        <v>5445820</v>
      </c>
      <c r="B587" s="2" t="s">
        <v>726</v>
      </c>
      <c r="C587" s="2" t="s">
        <v>727</v>
      </c>
      <c r="D587" s="2" t="s">
        <v>867</v>
      </c>
      <c r="E587" s="2" t="s">
        <v>40</v>
      </c>
      <c r="F587" s="40">
        <v>45820</v>
      </c>
      <c r="G587" s="2" t="s">
        <v>13</v>
      </c>
      <c r="H587" s="87">
        <v>0.3125</v>
      </c>
      <c r="I587" s="87">
        <v>0.6875</v>
      </c>
      <c r="J587" s="88" t="str">
        <f t="shared" si="51"/>
        <v>Vắng mặt</v>
      </c>
      <c r="K587" s="2" t="s">
        <v>734</v>
      </c>
      <c r="L587" s="2" t="s">
        <v>14</v>
      </c>
      <c r="M587" s="35" t="s">
        <v>830</v>
      </c>
      <c r="N587" s="37">
        <f t="shared" si="52"/>
        <v>7</v>
      </c>
      <c r="O587" s="37">
        <f t="shared" si="53"/>
        <v>0</v>
      </c>
      <c r="P587" s="91">
        <f t="shared" si="54"/>
        <v>30</v>
      </c>
    </row>
    <row r="588" spans="1:17" s="44" customFormat="1" x14ac:dyDescent="0.25">
      <c r="A588" s="44" t="str">
        <f t="shared" si="50"/>
        <v>5445821</v>
      </c>
      <c r="B588" s="45" t="s">
        <v>726</v>
      </c>
      <c r="C588" s="45" t="s">
        <v>727</v>
      </c>
      <c r="D588" s="45" t="s">
        <v>867</v>
      </c>
      <c r="E588" s="2" t="s">
        <v>42</v>
      </c>
      <c r="F588" s="51">
        <v>45821</v>
      </c>
      <c r="G588" s="45" t="s">
        <v>13</v>
      </c>
      <c r="H588" s="85">
        <v>0.3125</v>
      </c>
      <c r="I588" s="85">
        <v>0.6875</v>
      </c>
      <c r="J588" s="86" t="str">
        <f t="shared" si="51"/>
        <v>Vắng mặt</v>
      </c>
      <c r="K588" s="45" t="s">
        <v>735</v>
      </c>
      <c r="L588" s="45" t="s">
        <v>14</v>
      </c>
      <c r="M588" s="83" t="s">
        <v>812</v>
      </c>
      <c r="N588" s="79">
        <f t="shared" si="52"/>
        <v>11</v>
      </c>
      <c r="O588" s="79">
        <f t="shared" si="53"/>
        <v>0</v>
      </c>
      <c r="P588" s="79">
        <f t="shared" si="54"/>
        <v>30</v>
      </c>
      <c r="Q588" s="80" t="s">
        <v>861</v>
      </c>
    </row>
    <row r="589" spans="1:17" x14ac:dyDescent="0.25">
      <c r="A589" t="str">
        <f t="shared" si="50"/>
        <v>5445822</v>
      </c>
      <c r="B589" s="2" t="s">
        <v>726</v>
      </c>
      <c r="C589" s="2" t="s">
        <v>727</v>
      </c>
      <c r="D589" s="2" t="s">
        <v>867</v>
      </c>
      <c r="E589" s="2" t="s">
        <v>43</v>
      </c>
      <c r="F589" s="40">
        <v>45822</v>
      </c>
      <c r="G589" s="2" t="s">
        <v>13</v>
      </c>
      <c r="H589" s="87">
        <v>0.3125</v>
      </c>
      <c r="I589" s="87">
        <v>0.6875</v>
      </c>
      <c r="J589" s="88" t="str">
        <f t="shared" si="51"/>
        <v>Vắng mặt</v>
      </c>
      <c r="K589" s="2" t="s">
        <v>663</v>
      </c>
      <c r="L589" s="2" t="s">
        <v>14</v>
      </c>
      <c r="M589" s="35" t="s">
        <v>830</v>
      </c>
      <c r="N589" s="37">
        <f t="shared" si="52"/>
        <v>7</v>
      </c>
      <c r="O589" s="37">
        <f t="shared" si="53"/>
        <v>0</v>
      </c>
      <c r="P589" s="91">
        <f t="shared" si="54"/>
        <v>30</v>
      </c>
    </row>
    <row r="590" spans="1:17" x14ac:dyDescent="0.25">
      <c r="A590" t="str">
        <f t="shared" si="50"/>
        <v>5445824</v>
      </c>
      <c r="B590" s="2" t="s">
        <v>726</v>
      </c>
      <c r="C590" s="2" t="s">
        <v>727</v>
      </c>
      <c r="D590" s="2" t="s">
        <v>867</v>
      </c>
      <c r="E590" s="2" t="s">
        <v>44</v>
      </c>
      <c r="F590" s="40">
        <v>45824</v>
      </c>
      <c r="G590" s="2" t="s">
        <v>13</v>
      </c>
      <c r="H590" s="87">
        <v>0.3125</v>
      </c>
      <c r="I590" s="87">
        <v>0.6875</v>
      </c>
      <c r="J590" s="88" t="str">
        <f t="shared" si="51"/>
        <v>Vắng mặt</v>
      </c>
      <c r="K590" s="2" t="s">
        <v>736</v>
      </c>
      <c r="L590" s="2" t="s">
        <v>14</v>
      </c>
      <c r="M590" s="35" t="s">
        <v>830</v>
      </c>
      <c r="N590" s="37">
        <f t="shared" si="52"/>
        <v>8</v>
      </c>
      <c r="O590" s="37">
        <f t="shared" si="53"/>
        <v>0</v>
      </c>
      <c r="P590" s="91">
        <f t="shared" si="54"/>
        <v>30</v>
      </c>
    </row>
    <row r="591" spans="1:17" x14ac:dyDescent="0.25">
      <c r="A591" t="str">
        <f t="shared" si="50"/>
        <v>5445825</v>
      </c>
      <c r="B591" s="2" t="s">
        <v>726</v>
      </c>
      <c r="C591" s="2" t="s">
        <v>727</v>
      </c>
      <c r="D591" s="2" t="s">
        <v>867</v>
      </c>
      <c r="E591" s="2" t="s">
        <v>47</v>
      </c>
      <c r="F591" s="40">
        <v>45825</v>
      </c>
      <c r="G591" s="2" t="s">
        <v>13</v>
      </c>
      <c r="H591" s="87">
        <v>0.3125</v>
      </c>
      <c r="I591" s="87">
        <v>0.6875</v>
      </c>
      <c r="J591" s="88" t="str">
        <f t="shared" si="51"/>
        <v>Vắng mặt</v>
      </c>
      <c r="K591" s="2" t="s">
        <v>737</v>
      </c>
      <c r="L591" s="2" t="s">
        <v>14</v>
      </c>
      <c r="M591" s="35" t="s">
        <v>830</v>
      </c>
      <c r="N591" s="37">
        <f t="shared" si="52"/>
        <v>5</v>
      </c>
      <c r="O591" s="37">
        <f t="shared" si="53"/>
        <v>0</v>
      </c>
      <c r="P591" s="91">
        <f t="shared" si="54"/>
        <v>0</v>
      </c>
    </row>
    <row r="592" spans="1:17" x14ac:dyDescent="0.25">
      <c r="A592" t="str">
        <f t="shared" si="50"/>
        <v>5445826</v>
      </c>
      <c r="B592" s="2" t="s">
        <v>726</v>
      </c>
      <c r="C592" s="2" t="s">
        <v>727</v>
      </c>
      <c r="D592" s="2" t="s">
        <v>867</v>
      </c>
      <c r="E592" s="2" t="s">
        <v>50</v>
      </c>
      <c r="F592" s="40">
        <v>45826</v>
      </c>
      <c r="G592" s="2" t="s">
        <v>13</v>
      </c>
      <c r="H592" s="87">
        <v>0.3125</v>
      </c>
      <c r="I592" s="87">
        <v>0.6875</v>
      </c>
      <c r="J592" s="88" t="str">
        <f t="shared" si="51"/>
        <v>Vắng mặt</v>
      </c>
      <c r="K592" s="2" t="s">
        <v>738</v>
      </c>
      <c r="L592" s="2" t="s">
        <v>14</v>
      </c>
      <c r="M592" s="35" t="s">
        <v>830</v>
      </c>
      <c r="N592" s="37">
        <f t="shared" si="52"/>
        <v>15</v>
      </c>
      <c r="O592" s="37">
        <f t="shared" si="53"/>
        <v>0</v>
      </c>
      <c r="P592" s="91">
        <f t="shared" si="54"/>
        <v>30</v>
      </c>
    </row>
    <row r="593" spans="1:17" x14ac:dyDescent="0.25">
      <c r="A593" t="str">
        <f t="shared" si="50"/>
        <v>5445827</v>
      </c>
      <c r="B593" s="2" t="s">
        <v>726</v>
      </c>
      <c r="C593" s="2" t="s">
        <v>727</v>
      </c>
      <c r="D593" s="2" t="s">
        <v>867</v>
      </c>
      <c r="E593" s="2" t="s">
        <v>53</v>
      </c>
      <c r="F593" s="40">
        <v>45827</v>
      </c>
      <c r="G593" s="2" t="s">
        <v>13</v>
      </c>
      <c r="H593" s="87">
        <v>0.3125</v>
      </c>
      <c r="I593" s="87">
        <v>0.6875</v>
      </c>
      <c r="J593" s="88" t="str">
        <f t="shared" si="51"/>
        <v>Vắng mặt</v>
      </c>
      <c r="K593" s="2" t="s">
        <v>739</v>
      </c>
      <c r="L593" s="2" t="s">
        <v>14</v>
      </c>
      <c r="M593" s="35" t="s">
        <v>830</v>
      </c>
      <c r="N593" s="37">
        <f t="shared" si="52"/>
        <v>10</v>
      </c>
      <c r="O593" s="37">
        <f t="shared" si="53"/>
        <v>0</v>
      </c>
      <c r="P593" s="91">
        <f t="shared" si="54"/>
        <v>30</v>
      </c>
    </row>
    <row r="594" spans="1:17" x14ac:dyDescent="0.25">
      <c r="A594" t="str">
        <f t="shared" si="50"/>
        <v>5445828</v>
      </c>
      <c r="B594" s="2" t="s">
        <v>726</v>
      </c>
      <c r="C594" s="2" t="s">
        <v>727</v>
      </c>
      <c r="D594" s="2" t="s">
        <v>867</v>
      </c>
      <c r="E594" s="2" t="s">
        <v>56</v>
      </c>
      <c r="F594" s="40">
        <v>45828</v>
      </c>
      <c r="G594" s="2" t="s">
        <v>13</v>
      </c>
      <c r="H594" s="87">
        <v>0.3125</v>
      </c>
      <c r="I594" s="87">
        <v>0.6875</v>
      </c>
      <c r="J594" s="88" t="str">
        <f t="shared" si="51"/>
        <v>Vắng mặt</v>
      </c>
      <c r="K594" s="2" t="s">
        <v>740</v>
      </c>
      <c r="L594" s="2" t="s">
        <v>14</v>
      </c>
      <c r="M594" s="35" t="s">
        <v>830</v>
      </c>
      <c r="N594" s="37">
        <f t="shared" si="52"/>
        <v>0</v>
      </c>
      <c r="O594" s="37">
        <f t="shared" si="53"/>
        <v>0</v>
      </c>
      <c r="P594" s="91">
        <f t="shared" si="54"/>
        <v>0</v>
      </c>
    </row>
    <row r="595" spans="1:17" x14ac:dyDescent="0.25">
      <c r="A595" t="str">
        <f t="shared" si="50"/>
        <v>5445829</v>
      </c>
      <c r="B595" s="2" t="s">
        <v>726</v>
      </c>
      <c r="C595" s="2" t="s">
        <v>727</v>
      </c>
      <c r="D595" s="2" t="s">
        <v>867</v>
      </c>
      <c r="E595" s="2" t="s">
        <v>58</v>
      </c>
      <c r="F595" s="40">
        <v>45829</v>
      </c>
      <c r="G595" s="2" t="s">
        <v>13</v>
      </c>
      <c r="H595" s="87">
        <v>0.3125</v>
      </c>
      <c r="I595" s="87">
        <v>0.6875</v>
      </c>
      <c r="J595" s="88" t="str">
        <f t="shared" si="51"/>
        <v>Vắng mặt</v>
      </c>
      <c r="K595" s="2" t="s">
        <v>741</v>
      </c>
      <c r="L595" s="2" t="s">
        <v>14</v>
      </c>
      <c r="M595" s="35" t="s">
        <v>830</v>
      </c>
      <c r="N595" s="37">
        <f t="shared" si="52"/>
        <v>15</v>
      </c>
      <c r="O595" s="37">
        <f t="shared" si="53"/>
        <v>0</v>
      </c>
      <c r="P595" s="91">
        <f t="shared" si="54"/>
        <v>30</v>
      </c>
    </row>
    <row r="596" spans="1:17" x14ac:dyDescent="0.25">
      <c r="A596" t="str">
        <f t="shared" si="50"/>
        <v>5445831</v>
      </c>
      <c r="B596" s="2" t="s">
        <v>726</v>
      </c>
      <c r="C596" s="2" t="s">
        <v>727</v>
      </c>
      <c r="D596" s="2" t="s">
        <v>867</v>
      </c>
      <c r="E596" s="2" t="s">
        <v>61</v>
      </c>
      <c r="F596" s="40">
        <v>45831</v>
      </c>
      <c r="G596" s="2" t="s">
        <v>13</v>
      </c>
      <c r="H596" s="87">
        <v>0.3125</v>
      </c>
      <c r="I596" s="87">
        <v>0.6875</v>
      </c>
      <c r="J596" s="88" t="str">
        <f t="shared" si="51"/>
        <v>Vắng mặt</v>
      </c>
      <c r="K596" s="2" t="s">
        <v>29</v>
      </c>
      <c r="L596" s="2" t="s">
        <v>14</v>
      </c>
      <c r="M596" s="35" t="s">
        <v>830</v>
      </c>
      <c r="N596" s="37">
        <f t="shared" si="52"/>
        <v>3</v>
      </c>
      <c r="O596" s="37">
        <f t="shared" si="53"/>
        <v>0</v>
      </c>
      <c r="P596" s="91">
        <f t="shared" si="54"/>
        <v>0</v>
      </c>
    </row>
    <row r="597" spans="1:17" x14ac:dyDescent="0.25">
      <c r="A597" t="str">
        <f t="shared" si="50"/>
        <v>5445832</v>
      </c>
      <c r="B597" s="2" t="s">
        <v>726</v>
      </c>
      <c r="C597" s="2" t="s">
        <v>727</v>
      </c>
      <c r="D597" s="2" t="s">
        <v>867</v>
      </c>
      <c r="E597" s="2" t="s">
        <v>64</v>
      </c>
      <c r="F597" s="40">
        <v>45832</v>
      </c>
      <c r="G597" s="2" t="s">
        <v>13</v>
      </c>
      <c r="H597" s="87">
        <v>0.3125</v>
      </c>
      <c r="I597" s="87">
        <v>0.6875</v>
      </c>
      <c r="J597" s="88" t="str">
        <f t="shared" si="51"/>
        <v>Vắng mặt</v>
      </c>
      <c r="K597" s="2" t="s">
        <v>742</v>
      </c>
      <c r="L597" s="2" t="s">
        <v>14</v>
      </c>
      <c r="M597" s="35" t="s">
        <v>830</v>
      </c>
      <c r="N597" s="37">
        <f t="shared" si="52"/>
        <v>0</v>
      </c>
      <c r="O597" s="37">
        <f t="shared" si="53"/>
        <v>0</v>
      </c>
      <c r="P597" s="91">
        <f t="shared" si="54"/>
        <v>0</v>
      </c>
    </row>
    <row r="598" spans="1:17" x14ac:dyDescent="0.25">
      <c r="A598" t="str">
        <f t="shared" ref="A598:A661" si="55">B598&amp;F598</f>
        <v>5445833</v>
      </c>
      <c r="B598" s="2" t="s">
        <v>726</v>
      </c>
      <c r="C598" s="2" t="s">
        <v>727</v>
      </c>
      <c r="D598" s="2" t="s">
        <v>867</v>
      </c>
      <c r="E598" s="2" t="s">
        <v>67</v>
      </c>
      <c r="F598" s="40">
        <v>45833</v>
      </c>
      <c r="G598" s="2" t="s">
        <v>13</v>
      </c>
      <c r="H598" s="87">
        <v>0.3125</v>
      </c>
      <c r="I598" s="87">
        <v>0.6875</v>
      </c>
      <c r="J598" s="88" t="str">
        <f t="shared" si="51"/>
        <v>Vắng mặt</v>
      </c>
      <c r="K598" s="2" t="s">
        <v>743</v>
      </c>
      <c r="L598" s="2" t="s">
        <v>14</v>
      </c>
      <c r="M598" s="35" t="s">
        <v>830</v>
      </c>
      <c r="N598" s="37">
        <f t="shared" si="52"/>
        <v>13</v>
      </c>
      <c r="O598" s="37">
        <f t="shared" si="53"/>
        <v>0</v>
      </c>
      <c r="P598" s="91">
        <f t="shared" si="54"/>
        <v>30</v>
      </c>
    </row>
    <row r="599" spans="1:17" x14ac:dyDescent="0.25">
      <c r="A599" t="str">
        <f t="shared" si="55"/>
        <v>5445834</v>
      </c>
      <c r="B599" s="2" t="s">
        <v>726</v>
      </c>
      <c r="C599" s="2" t="s">
        <v>727</v>
      </c>
      <c r="D599" s="2" t="s">
        <v>867</v>
      </c>
      <c r="E599" s="2" t="s">
        <v>70</v>
      </c>
      <c r="F599" s="40">
        <v>45834</v>
      </c>
      <c r="G599" s="2" t="s">
        <v>13</v>
      </c>
      <c r="H599" s="87">
        <v>0.3125</v>
      </c>
      <c r="I599" s="87">
        <v>0.6875</v>
      </c>
      <c r="J599" s="88" t="str">
        <f t="shared" si="51"/>
        <v>Vắng mặt</v>
      </c>
      <c r="K599" s="2" t="s">
        <v>744</v>
      </c>
      <c r="L599" s="2" t="s">
        <v>14</v>
      </c>
      <c r="M599" s="35" t="s">
        <v>830</v>
      </c>
      <c r="N599" s="37">
        <f t="shared" si="52"/>
        <v>10</v>
      </c>
      <c r="O599" s="37">
        <f t="shared" si="53"/>
        <v>0</v>
      </c>
      <c r="P599" s="91">
        <f t="shared" si="54"/>
        <v>30</v>
      </c>
    </row>
    <row r="600" spans="1:17" s="44" customFormat="1" x14ac:dyDescent="0.25">
      <c r="A600" s="44" t="str">
        <f t="shared" si="55"/>
        <v>5445835</v>
      </c>
      <c r="B600" s="45" t="s">
        <v>726</v>
      </c>
      <c r="C600" s="45" t="s">
        <v>727</v>
      </c>
      <c r="D600" s="45" t="s">
        <v>867</v>
      </c>
      <c r="E600" s="2" t="s">
        <v>73</v>
      </c>
      <c r="F600" s="51">
        <v>45835</v>
      </c>
      <c r="G600" s="45" t="s">
        <v>13</v>
      </c>
      <c r="H600" s="85">
        <v>0.3125</v>
      </c>
      <c r="I600" s="85">
        <v>0.6875</v>
      </c>
      <c r="J600" s="86" t="str">
        <f t="shared" si="51"/>
        <v>Vắng mặt</v>
      </c>
      <c r="K600" s="45" t="s">
        <v>14</v>
      </c>
      <c r="L600" s="45" t="s">
        <v>14</v>
      </c>
      <c r="M600" s="78" t="s">
        <v>808</v>
      </c>
      <c r="N600" s="79">
        <f t="shared" si="52"/>
        <v>0</v>
      </c>
      <c r="O600" s="79">
        <f t="shared" si="53"/>
        <v>0</v>
      </c>
      <c r="P600" s="79">
        <f t="shared" si="54"/>
        <v>0</v>
      </c>
      <c r="Q600" s="80" t="s">
        <v>860</v>
      </c>
    </row>
    <row r="601" spans="1:17" x14ac:dyDescent="0.25">
      <c r="A601" t="str">
        <f t="shared" si="55"/>
        <v>5445836</v>
      </c>
      <c r="B601" s="2" t="s">
        <v>726</v>
      </c>
      <c r="C601" s="2" t="s">
        <v>727</v>
      </c>
      <c r="D601" s="2" t="s">
        <v>867</v>
      </c>
      <c r="E601" s="2" t="s">
        <v>76</v>
      </c>
      <c r="F601" s="40">
        <v>45836</v>
      </c>
      <c r="G601" s="2" t="s">
        <v>13</v>
      </c>
      <c r="H601" s="87">
        <v>0.3125</v>
      </c>
      <c r="I601" s="87">
        <v>0.6875</v>
      </c>
      <c r="J601" s="88" t="str">
        <f t="shared" si="51"/>
        <v>Vắng mặt</v>
      </c>
      <c r="K601" s="2" t="s">
        <v>745</v>
      </c>
      <c r="L601" s="2" t="s">
        <v>14</v>
      </c>
      <c r="M601" s="35" t="s">
        <v>830</v>
      </c>
      <c r="N601" s="37">
        <f t="shared" si="52"/>
        <v>8</v>
      </c>
      <c r="O601" s="37">
        <f t="shared" si="53"/>
        <v>0</v>
      </c>
      <c r="P601" s="91">
        <f t="shared" si="54"/>
        <v>30</v>
      </c>
    </row>
    <row r="602" spans="1:17" s="44" customFormat="1" x14ac:dyDescent="0.25">
      <c r="A602" s="44" t="str">
        <f t="shared" si="55"/>
        <v>5445838</v>
      </c>
      <c r="B602" s="45" t="s">
        <v>726</v>
      </c>
      <c r="C602" s="45" t="s">
        <v>727</v>
      </c>
      <c r="D602" s="45" t="s">
        <v>867</v>
      </c>
      <c r="E602" s="2" t="s">
        <v>79</v>
      </c>
      <c r="F602" s="51">
        <v>45838</v>
      </c>
      <c r="G602" s="45" t="s">
        <v>13</v>
      </c>
      <c r="H602" s="85">
        <v>0.3125</v>
      </c>
      <c r="I602" s="85">
        <v>0.6875</v>
      </c>
      <c r="J602" s="86" t="str">
        <f t="shared" si="51"/>
        <v>Vắng mặt</v>
      </c>
      <c r="K602" s="45" t="s">
        <v>14</v>
      </c>
      <c r="L602" s="45" t="s">
        <v>14</v>
      </c>
      <c r="M602" s="78" t="s">
        <v>808</v>
      </c>
      <c r="N602" s="79">
        <f t="shared" si="52"/>
        <v>0</v>
      </c>
      <c r="O602" s="79">
        <f t="shared" si="53"/>
        <v>0</v>
      </c>
      <c r="P602" s="79">
        <f t="shared" si="54"/>
        <v>0</v>
      </c>
      <c r="Q602" s="80" t="s">
        <v>860</v>
      </c>
    </row>
    <row r="603" spans="1:17" x14ac:dyDescent="0.25">
      <c r="A603" t="str">
        <f t="shared" si="55"/>
        <v>5545810</v>
      </c>
      <c r="B603" s="2" t="s">
        <v>746</v>
      </c>
      <c r="C603" s="2" t="s">
        <v>747</v>
      </c>
      <c r="D603" s="2" t="s">
        <v>867</v>
      </c>
      <c r="E603" s="2" t="s">
        <v>12</v>
      </c>
      <c r="F603" s="40">
        <v>45810</v>
      </c>
      <c r="G603" s="2" t="s">
        <v>13</v>
      </c>
      <c r="H603" s="87">
        <v>0.3125</v>
      </c>
      <c r="I603" s="87">
        <v>0.6875</v>
      </c>
      <c r="J603" s="88" t="str">
        <f t="shared" si="51"/>
        <v>Vắng mặt</v>
      </c>
      <c r="K603" s="2" t="s">
        <v>14</v>
      </c>
      <c r="L603" s="2" t="s">
        <v>14</v>
      </c>
      <c r="M603" s="35" t="s">
        <v>808</v>
      </c>
      <c r="N603" s="37">
        <f t="shared" si="52"/>
        <v>0</v>
      </c>
      <c r="O603" s="37">
        <f t="shared" si="53"/>
        <v>0</v>
      </c>
      <c r="P603" s="91">
        <f t="shared" si="54"/>
        <v>0</v>
      </c>
    </row>
    <row r="604" spans="1:17" x14ac:dyDescent="0.25">
      <c r="A604" t="str">
        <f t="shared" si="55"/>
        <v>5545811</v>
      </c>
      <c r="B604" s="2" t="s">
        <v>746</v>
      </c>
      <c r="C604" s="2" t="s">
        <v>747</v>
      </c>
      <c r="D604" s="2" t="s">
        <v>867</v>
      </c>
      <c r="E604" s="2" t="s">
        <v>16</v>
      </c>
      <c r="F604" s="40">
        <v>45811</v>
      </c>
      <c r="G604" s="2" t="s">
        <v>13</v>
      </c>
      <c r="H604" s="87">
        <v>0.3125</v>
      </c>
      <c r="I604" s="87">
        <v>0.6875</v>
      </c>
      <c r="J604" s="88" t="str">
        <f t="shared" si="51"/>
        <v>Vắng mặt</v>
      </c>
      <c r="K604" s="2" t="s">
        <v>14</v>
      </c>
      <c r="L604" s="2" t="s">
        <v>14</v>
      </c>
      <c r="M604" s="35" t="s">
        <v>808</v>
      </c>
      <c r="N604" s="37">
        <f t="shared" si="52"/>
        <v>0</v>
      </c>
      <c r="O604" s="37">
        <f t="shared" si="53"/>
        <v>0</v>
      </c>
      <c r="P604" s="91">
        <f t="shared" si="54"/>
        <v>0</v>
      </c>
    </row>
    <row r="605" spans="1:17" x14ac:dyDescent="0.25">
      <c r="A605" t="str">
        <f t="shared" si="55"/>
        <v>5545812</v>
      </c>
      <c r="B605" s="2" t="s">
        <v>746</v>
      </c>
      <c r="C605" s="2" t="s">
        <v>747</v>
      </c>
      <c r="D605" s="2" t="s">
        <v>867</v>
      </c>
      <c r="E605" s="2" t="s">
        <v>19</v>
      </c>
      <c r="F605" s="40">
        <v>45812</v>
      </c>
      <c r="G605" s="2" t="s">
        <v>13</v>
      </c>
      <c r="H605" s="87">
        <v>0.3125</v>
      </c>
      <c r="I605" s="87">
        <v>0.6875</v>
      </c>
      <c r="J605" s="88" t="str">
        <f t="shared" si="51"/>
        <v>Vắng mặt</v>
      </c>
      <c r="K605" s="2" t="s">
        <v>14</v>
      </c>
      <c r="L605" s="2" t="s">
        <v>14</v>
      </c>
      <c r="M605" s="35" t="s">
        <v>808</v>
      </c>
      <c r="N605" s="37">
        <f t="shared" si="52"/>
        <v>0</v>
      </c>
      <c r="O605" s="37">
        <f t="shared" si="53"/>
        <v>0</v>
      </c>
      <c r="P605" s="91">
        <f t="shared" si="54"/>
        <v>0</v>
      </c>
    </row>
    <row r="606" spans="1:17" x14ac:dyDescent="0.25">
      <c r="A606" t="str">
        <f t="shared" si="55"/>
        <v>5545813</v>
      </c>
      <c r="B606" s="2" t="s">
        <v>746</v>
      </c>
      <c r="C606" s="2" t="s">
        <v>747</v>
      </c>
      <c r="D606" s="2" t="s">
        <v>867</v>
      </c>
      <c r="E606" s="2" t="s">
        <v>22</v>
      </c>
      <c r="F606" s="40">
        <v>45813</v>
      </c>
      <c r="G606" s="2" t="s">
        <v>13</v>
      </c>
      <c r="H606" s="87">
        <v>0.3125</v>
      </c>
      <c r="I606" s="87">
        <v>0.6875</v>
      </c>
      <c r="J606" s="88" t="str">
        <f t="shared" si="51"/>
        <v>Vắng mặt</v>
      </c>
      <c r="K606" s="2" t="s">
        <v>14</v>
      </c>
      <c r="L606" s="2" t="s">
        <v>14</v>
      </c>
      <c r="M606" s="35" t="s">
        <v>808</v>
      </c>
      <c r="N606" s="37">
        <f t="shared" si="52"/>
        <v>0</v>
      </c>
      <c r="O606" s="37">
        <f t="shared" si="53"/>
        <v>0</v>
      </c>
      <c r="P606" s="91">
        <f t="shared" si="54"/>
        <v>0</v>
      </c>
    </row>
    <row r="607" spans="1:17" x14ac:dyDescent="0.25">
      <c r="A607" t="str">
        <f t="shared" si="55"/>
        <v>5545814</v>
      </c>
      <c r="B607" s="2" t="s">
        <v>746</v>
      </c>
      <c r="C607" s="2" t="s">
        <v>747</v>
      </c>
      <c r="D607" s="2" t="s">
        <v>867</v>
      </c>
      <c r="E607" s="2" t="s">
        <v>25</v>
      </c>
      <c r="F607" s="40">
        <v>45814</v>
      </c>
      <c r="G607" s="2" t="s">
        <v>13</v>
      </c>
      <c r="H607" s="87">
        <v>0.3125</v>
      </c>
      <c r="I607" s="87">
        <v>0.6875</v>
      </c>
      <c r="J607" s="88" t="str">
        <f t="shared" si="51"/>
        <v>Vắng mặt</v>
      </c>
      <c r="K607" s="2" t="s">
        <v>14</v>
      </c>
      <c r="L607" s="2" t="s">
        <v>14</v>
      </c>
      <c r="M607" s="35" t="s">
        <v>808</v>
      </c>
      <c r="N607" s="37">
        <f t="shared" si="52"/>
        <v>0</v>
      </c>
      <c r="O607" s="37">
        <f t="shared" si="53"/>
        <v>0</v>
      </c>
      <c r="P607" s="91">
        <f t="shared" si="54"/>
        <v>0</v>
      </c>
    </row>
    <row r="608" spans="1:17" x14ac:dyDescent="0.25">
      <c r="A608" t="str">
        <f t="shared" si="55"/>
        <v>5545815</v>
      </c>
      <c r="B608" s="2" t="s">
        <v>746</v>
      </c>
      <c r="C608" s="2" t="s">
        <v>747</v>
      </c>
      <c r="D608" s="2" t="s">
        <v>867</v>
      </c>
      <c r="E608" s="2" t="s">
        <v>28</v>
      </c>
      <c r="F608" s="40">
        <v>45815</v>
      </c>
      <c r="G608" s="2" t="s">
        <v>13</v>
      </c>
      <c r="H608" s="87">
        <v>0.3125</v>
      </c>
      <c r="I608" s="87">
        <v>0.6875</v>
      </c>
      <c r="J608" s="88" t="str">
        <f t="shared" si="51"/>
        <v>Vắng mặt</v>
      </c>
      <c r="K608" s="2" t="s">
        <v>14</v>
      </c>
      <c r="L608" s="2" t="s">
        <v>14</v>
      </c>
      <c r="M608" s="35" t="s">
        <v>808</v>
      </c>
      <c r="N608" s="37">
        <f t="shared" si="52"/>
        <v>0</v>
      </c>
      <c r="O608" s="37">
        <f t="shared" si="53"/>
        <v>0</v>
      </c>
      <c r="P608" s="91">
        <f t="shared" si="54"/>
        <v>0</v>
      </c>
    </row>
    <row r="609" spans="1:16" x14ac:dyDescent="0.25">
      <c r="A609" t="str">
        <f t="shared" si="55"/>
        <v>5545817</v>
      </c>
      <c r="B609" s="2" t="s">
        <v>746</v>
      </c>
      <c r="C609" s="2" t="s">
        <v>747</v>
      </c>
      <c r="D609" s="2" t="s">
        <v>867</v>
      </c>
      <c r="E609" s="2" t="s">
        <v>31</v>
      </c>
      <c r="F609" s="40">
        <v>45817</v>
      </c>
      <c r="G609" s="2" t="s">
        <v>13</v>
      </c>
      <c r="H609" s="87">
        <v>0.3125</v>
      </c>
      <c r="I609" s="87">
        <v>0.6875</v>
      </c>
      <c r="J609" s="88" t="str">
        <f t="shared" si="51"/>
        <v>Vắng mặt</v>
      </c>
      <c r="K609" s="2" t="s">
        <v>14</v>
      </c>
      <c r="L609" s="2" t="s">
        <v>14</v>
      </c>
      <c r="M609" s="35" t="s">
        <v>808</v>
      </c>
      <c r="N609" s="37">
        <f t="shared" si="52"/>
        <v>0</v>
      </c>
      <c r="O609" s="37">
        <f t="shared" si="53"/>
        <v>0</v>
      </c>
      <c r="P609" s="91">
        <f t="shared" si="54"/>
        <v>0</v>
      </c>
    </row>
    <row r="610" spans="1:16" x14ac:dyDescent="0.25">
      <c r="A610" t="str">
        <f t="shared" si="55"/>
        <v>5545818</v>
      </c>
      <c r="B610" s="2" t="s">
        <v>746</v>
      </c>
      <c r="C610" s="2" t="s">
        <v>747</v>
      </c>
      <c r="D610" s="2" t="s">
        <v>867</v>
      </c>
      <c r="E610" s="2" t="s">
        <v>34</v>
      </c>
      <c r="F610" s="40">
        <v>45818</v>
      </c>
      <c r="G610" s="2" t="s">
        <v>13</v>
      </c>
      <c r="H610" s="87">
        <v>0.3125</v>
      </c>
      <c r="I610" s="87">
        <v>0.6875</v>
      </c>
      <c r="J610" s="88" t="str">
        <f t="shared" si="51"/>
        <v>Vắng mặt</v>
      </c>
      <c r="K610" s="2" t="s">
        <v>14</v>
      </c>
      <c r="L610" s="2" t="s">
        <v>14</v>
      </c>
      <c r="M610" s="35" t="s">
        <v>808</v>
      </c>
      <c r="N610" s="37">
        <f t="shared" si="52"/>
        <v>0</v>
      </c>
      <c r="O610" s="37">
        <f t="shared" si="53"/>
        <v>0</v>
      </c>
      <c r="P610" s="91">
        <f t="shared" si="54"/>
        <v>0</v>
      </c>
    </row>
    <row r="611" spans="1:16" x14ac:dyDescent="0.25">
      <c r="A611" t="str">
        <f t="shared" si="55"/>
        <v>5545819</v>
      </c>
      <c r="B611" s="2" t="s">
        <v>746</v>
      </c>
      <c r="C611" s="2" t="s">
        <v>747</v>
      </c>
      <c r="D611" s="2" t="s">
        <v>867</v>
      </c>
      <c r="E611" s="2" t="s">
        <v>37</v>
      </c>
      <c r="F611" s="40">
        <v>45819</v>
      </c>
      <c r="G611" s="2" t="s">
        <v>13</v>
      </c>
      <c r="H611" s="87">
        <v>0.3125</v>
      </c>
      <c r="I611" s="87">
        <v>0.6875</v>
      </c>
      <c r="J611" s="88" t="str">
        <f t="shared" si="51"/>
        <v>Vắng mặt</v>
      </c>
      <c r="K611" s="2" t="s">
        <v>14</v>
      </c>
      <c r="L611" s="2" t="s">
        <v>14</v>
      </c>
      <c r="M611" s="35" t="s">
        <v>808</v>
      </c>
      <c r="N611" s="37">
        <f t="shared" si="52"/>
        <v>0</v>
      </c>
      <c r="O611" s="37">
        <f t="shared" si="53"/>
        <v>0</v>
      </c>
      <c r="P611" s="91">
        <f t="shared" si="54"/>
        <v>0</v>
      </c>
    </row>
    <row r="612" spans="1:16" x14ac:dyDescent="0.25">
      <c r="A612" t="str">
        <f t="shared" si="55"/>
        <v>5545820</v>
      </c>
      <c r="B612" s="2" t="s">
        <v>746</v>
      </c>
      <c r="C612" s="2" t="s">
        <v>747</v>
      </c>
      <c r="D612" s="2" t="s">
        <v>867</v>
      </c>
      <c r="E612" s="2" t="s">
        <v>40</v>
      </c>
      <c r="F612" s="40">
        <v>45820</v>
      </c>
      <c r="G612" s="2" t="s">
        <v>13</v>
      </c>
      <c r="H612" s="87">
        <v>0.3125</v>
      </c>
      <c r="I612" s="87">
        <v>0.6875</v>
      </c>
      <c r="J612" s="88" t="str">
        <f t="shared" si="51"/>
        <v>Vắng mặt</v>
      </c>
      <c r="K612" s="2" t="s">
        <v>14</v>
      </c>
      <c r="L612" s="2" t="s">
        <v>14</v>
      </c>
      <c r="M612" s="35" t="s">
        <v>808</v>
      </c>
      <c r="N612" s="37">
        <f t="shared" si="52"/>
        <v>0</v>
      </c>
      <c r="O612" s="37">
        <f t="shared" si="53"/>
        <v>0</v>
      </c>
      <c r="P612" s="91">
        <f t="shared" si="54"/>
        <v>0</v>
      </c>
    </row>
    <row r="613" spans="1:16" x14ac:dyDescent="0.25">
      <c r="A613" t="str">
        <f t="shared" si="55"/>
        <v>5545821</v>
      </c>
      <c r="B613" s="2" t="s">
        <v>746</v>
      </c>
      <c r="C613" s="2" t="s">
        <v>747</v>
      </c>
      <c r="D613" s="2" t="s">
        <v>867</v>
      </c>
      <c r="E613" s="2" t="s">
        <v>42</v>
      </c>
      <c r="F613" s="40">
        <v>45821</v>
      </c>
      <c r="G613" s="2" t="s">
        <v>13</v>
      </c>
      <c r="H613" s="87">
        <v>0.3125</v>
      </c>
      <c r="I613" s="87">
        <v>0.6875</v>
      </c>
      <c r="J613" s="88" t="str">
        <f t="shared" si="51"/>
        <v>Vắng mặt</v>
      </c>
      <c r="K613" s="2" t="s">
        <v>14</v>
      </c>
      <c r="L613" s="2" t="s">
        <v>14</v>
      </c>
      <c r="M613" s="35" t="s">
        <v>808</v>
      </c>
      <c r="N613" s="37">
        <f t="shared" si="52"/>
        <v>0</v>
      </c>
      <c r="O613" s="37">
        <f t="shared" si="53"/>
        <v>0</v>
      </c>
      <c r="P613" s="91">
        <f t="shared" si="54"/>
        <v>0</v>
      </c>
    </row>
    <row r="614" spans="1:16" x14ac:dyDescent="0.25">
      <c r="A614" t="str">
        <f t="shared" si="55"/>
        <v>5545822</v>
      </c>
      <c r="B614" s="2" t="s">
        <v>746</v>
      </c>
      <c r="C614" s="2" t="s">
        <v>747</v>
      </c>
      <c r="D614" s="2" t="s">
        <v>867</v>
      </c>
      <c r="E614" s="2" t="s">
        <v>43</v>
      </c>
      <c r="F614" s="40">
        <v>45822</v>
      </c>
      <c r="G614" s="2" t="s">
        <v>13</v>
      </c>
      <c r="H614" s="87">
        <v>0.3125</v>
      </c>
      <c r="I614" s="87">
        <v>0.6875</v>
      </c>
      <c r="J614" s="88" t="str">
        <f t="shared" si="51"/>
        <v>Vắng mặt</v>
      </c>
      <c r="K614" s="2" t="s">
        <v>14</v>
      </c>
      <c r="L614" s="2" t="s">
        <v>14</v>
      </c>
      <c r="M614" s="35" t="s">
        <v>808</v>
      </c>
      <c r="N614" s="37">
        <f t="shared" si="52"/>
        <v>0</v>
      </c>
      <c r="O614" s="37">
        <f t="shared" si="53"/>
        <v>0</v>
      </c>
      <c r="P614" s="91">
        <f t="shared" si="54"/>
        <v>0</v>
      </c>
    </row>
    <row r="615" spans="1:16" x14ac:dyDescent="0.25">
      <c r="A615" t="str">
        <f t="shared" si="55"/>
        <v>5545824</v>
      </c>
      <c r="B615" s="2" t="s">
        <v>746</v>
      </c>
      <c r="C615" s="2" t="s">
        <v>747</v>
      </c>
      <c r="D615" s="2" t="s">
        <v>867</v>
      </c>
      <c r="E615" s="2" t="s">
        <v>44</v>
      </c>
      <c r="F615" s="40">
        <v>45824</v>
      </c>
      <c r="G615" s="2" t="s">
        <v>13</v>
      </c>
      <c r="H615" s="87">
        <v>0.3125</v>
      </c>
      <c r="I615" s="87">
        <v>0.6875</v>
      </c>
      <c r="J615" s="88" t="str">
        <f t="shared" si="51"/>
        <v>Vắng mặt</v>
      </c>
      <c r="K615" s="2" t="s">
        <v>14</v>
      </c>
      <c r="L615" s="2" t="s">
        <v>14</v>
      </c>
      <c r="M615" s="35" t="s">
        <v>808</v>
      </c>
      <c r="N615" s="37">
        <f t="shared" si="52"/>
        <v>0</v>
      </c>
      <c r="O615" s="37">
        <f t="shared" si="53"/>
        <v>0</v>
      </c>
      <c r="P615" s="91">
        <f t="shared" si="54"/>
        <v>0</v>
      </c>
    </row>
    <row r="616" spans="1:16" x14ac:dyDescent="0.25">
      <c r="A616" t="str">
        <f t="shared" si="55"/>
        <v>5545825</v>
      </c>
      <c r="B616" s="2" t="s">
        <v>746</v>
      </c>
      <c r="C616" s="2" t="s">
        <v>747</v>
      </c>
      <c r="D616" s="2" t="s">
        <v>867</v>
      </c>
      <c r="E616" s="2" t="s">
        <v>47</v>
      </c>
      <c r="F616" s="40">
        <v>45825</v>
      </c>
      <c r="G616" s="2" t="s">
        <v>13</v>
      </c>
      <c r="H616" s="87">
        <v>0.3125</v>
      </c>
      <c r="I616" s="87">
        <v>0.6875</v>
      </c>
      <c r="J616" s="88" t="str">
        <f t="shared" si="51"/>
        <v>Vắng mặt</v>
      </c>
      <c r="K616" s="2" t="s">
        <v>14</v>
      </c>
      <c r="L616" s="2" t="s">
        <v>14</v>
      </c>
      <c r="M616" s="35" t="s">
        <v>808</v>
      </c>
      <c r="N616" s="37">
        <f t="shared" si="52"/>
        <v>0</v>
      </c>
      <c r="O616" s="37">
        <f t="shared" si="53"/>
        <v>0</v>
      </c>
      <c r="P616" s="91">
        <f t="shared" si="54"/>
        <v>0</v>
      </c>
    </row>
    <row r="617" spans="1:16" x14ac:dyDescent="0.25">
      <c r="A617" t="str">
        <f t="shared" si="55"/>
        <v>5545826</v>
      </c>
      <c r="B617" s="2" t="s">
        <v>746</v>
      </c>
      <c r="C617" s="2" t="s">
        <v>747</v>
      </c>
      <c r="D617" s="2" t="s">
        <v>867</v>
      </c>
      <c r="E617" s="2" t="s">
        <v>50</v>
      </c>
      <c r="F617" s="40">
        <v>45826</v>
      </c>
      <c r="G617" s="2" t="s">
        <v>13</v>
      </c>
      <c r="H617" s="87">
        <v>0.3125</v>
      </c>
      <c r="I617" s="87">
        <v>0.6875</v>
      </c>
      <c r="J617" s="88" t="str">
        <f t="shared" si="51"/>
        <v>Vắng mặt</v>
      </c>
      <c r="K617" s="2" t="s">
        <v>14</v>
      </c>
      <c r="L617" s="2" t="s">
        <v>14</v>
      </c>
      <c r="M617" s="35" t="s">
        <v>808</v>
      </c>
      <c r="N617" s="37">
        <f t="shared" si="52"/>
        <v>0</v>
      </c>
      <c r="O617" s="37">
        <f t="shared" si="53"/>
        <v>0</v>
      </c>
      <c r="P617" s="91">
        <f t="shared" si="54"/>
        <v>0</v>
      </c>
    </row>
    <row r="618" spans="1:16" x14ac:dyDescent="0.25">
      <c r="A618" t="str">
        <f t="shared" si="55"/>
        <v>5545827</v>
      </c>
      <c r="B618" s="2" t="s">
        <v>746</v>
      </c>
      <c r="C618" s="2" t="s">
        <v>747</v>
      </c>
      <c r="D618" s="2" t="s">
        <v>867</v>
      </c>
      <c r="E618" s="2" t="s">
        <v>53</v>
      </c>
      <c r="F618" s="40">
        <v>45827</v>
      </c>
      <c r="G618" s="2" t="s">
        <v>13</v>
      </c>
      <c r="H618" s="87">
        <v>0.3125</v>
      </c>
      <c r="I618" s="87">
        <v>0.6875</v>
      </c>
      <c r="J618" s="88" t="str">
        <f t="shared" si="51"/>
        <v>Vắng mặt</v>
      </c>
      <c r="K618" s="2" t="s">
        <v>14</v>
      </c>
      <c r="L618" s="2" t="s">
        <v>14</v>
      </c>
      <c r="M618" s="35" t="s">
        <v>808</v>
      </c>
      <c r="N618" s="37">
        <f t="shared" si="52"/>
        <v>0</v>
      </c>
      <c r="O618" s="37">
        <f t="shared" si="53"/>
        <v>0</v>
      </c>
      <c r="P618" s="91">
        <f t="shared" si="54"/>
        <v>0</v>
      </c>
    </row>
    <row r="619" spans="1:16" x14ac:dyDescent="0.25">
      <c r="A619" t="str">
        <f t="shared" si="55"/>
        <v>5545828</v>
      </c>
      <c r="B619" s="2" t="s">
        <v>746</v>
      </c>
      <c r="C619" s="2" t="s">
        <v>747</v>
      </c>
      <c r="D619" s="2" t="s">
        <v>867</v>
      </c>
      <c r="E619" s="2" t="s">
        <v>56</v>
      </c>
      <c r="F619" s="40">
        <v>45828</v>
      </c>
      <c r="G619" s="2" t="s">
        <v>13</v>
      </c>
      <c r="H619" s="87">
        <v>0.3125</v>
      </c>
      <c r="I619" s="87">
        <v>0.6875</v>
      </c>
      <c r="J619" s="88" t="str">
        <f t="shared" si="51"/>
        <v>Vắng mặt</v>
      </c>
      <c r="K619" s="2" t="s">
        <v>14</v>
      </c>
      <c r="L619" s="2" t="s">
        <v>14</v>
      </c>
      <c r="M619" s="35" t="s">
        <v>808</v>
      </c>
      <c r="N619" s="37">
        <f t="shared" si="52"/>
        <v>0</v>
      </c>
      <c r="O619" s="37">
        <f t="shared" si="53"/>
        <v>0</v>
      </c>
      <c r="P619" s="91">
        <f t="shared" si="54"/>
        <v>0</v>
      </c>
    </row>
    <row r="620" spans="1:16" x14ac:dyDescent="0.25">
      <c r="A620" t="str">
        <f t="shared" si="55"/>
        <v>5545829</v>
      </c>
      <c r="B620" s="2" t="s">
        <v>746</v>
      </c>
      <c r="C620" s="2" t="s">
        <v>747</v>
      </c>
      <c r="D620" s="2" t="s">
        <v>867</v>
      </c>
      <c r="E620" s="2" t="s">
        <v>58</v>
      </c>
      <c r="F620" s="40">
        <v>45829</v>
      </c>
      <c r="G620" s="2" t="s">
        <v>13</v>
      </c>
      <c r="H620" s="87">
        <v>0.3125</v>
      </c>
      <c r="I620" s="87">
        <v>0.6875</v>
      </c>
      <c r="J620" s="88" t="str">
        <f t="shared" si="51"/>
        <v>Vắng mặt</v>
      </c>
      <c r="K620" s="2" t="s">
        <v>14</v>
      </c>
      <c r="L620" s="2" t="s">
        <v>14</v>
      </c>
      <c r="M620" s="35" t="s">
        <v>808</v>
      </c>
      <c r="N620" s="37">
        <f t="shared" si="52"/>
        <v>0</v>
      </c>
      <c r="O620" s="37">
        <f t="shared" si="53"/>
        <v>0</v>
      </c>
      <c r="P620" s="91">
        <f t="shared" si="54"/>
        <v>0</v>
      </c>
    </row>
    <row r="621" spans="1:16" x14ac:dyDescent="0.25">
      <c r="A621" t="str">
        <f t="shared" si="55"/>
        <v>5545831</v>
      </c>
      <c r="B621" s="2" t="s">
        <v>746</v>
      </c>
      <c r="C621" s="2" t="s">
        <v>747</v>
      </c>
      <c r="D621" s="2" t="s">
        <v>867</v>
      </c>
      <c r="E621" s="2" t="s">
        <v>61</v>
      </c>
      <c r="F621" s="40">
        <v>45831</v>
      </c>
      <c r="G621" s="2" t="s">
        <v>13</v>
      </c>
      <c r="H621" s="87">
        <v>0.3125</v>
      </c>
      <c r="I621" s="87">
        <v>0.6875</v>
      </c>
      <c r="J621" s="88" t="str">
        <f t="shared" si="51"/>
        <v>Vắng mặt</v>
      </c>
      <c r="K621" s="2" t="s">
        <v>14</v>
      </c>
      <c r="L621" s="2" t="s">
        <v>14</v>
      </c>
      <c r="M621" s="35" t="s">
        <v>808</v>
      </c>
      <c r="N621" s="37">
        <f t="shared" si="52"/>
        <v>0</v>
      </c>
      <c r="O621" s="37">
        <f t="shared" si="53"/>
        <v>0</v>
      </c>
      <c r="P621" s="91">
        <f t="shared" si="54"/>
        <v>0</v>
      </c>
    </row>
    <row r="622" spans="1:16" x14ac:dyDescent="0.25">
      <c r="A622" t="str">
        <f t="shared" si="55"/>
        <v>5545832</v>
      </c>
      <c r="B622" s="2" t="s">
        <v>746</v>
      </c>
      <c r="C622" s="2" t="s">
        <v>747</v>
      </c>
      <c r="D622" s="2" t="s">
        <v>867</v>
      </c>
      <c r="E622" s="2" t="s">
        <v>64</v>
      </c>
      <c r="F622" s="40">
        <v>45832</v>
      </c>
      <c r="G622" s="2" t="s">
        <v>13</v>
      </c>
      <c r="H622" s="87">
        <v>0.3125</v>
      </c>
      <c r="I622" s="87">
        <v>0.6875</v>
      </c>
      <c r="J622" s="88" t="str">
        <f t="shared" si="51"/>
        <v>Vắng mặt</v>
      </c>
      <c r="K622" s="2" t="s">
        <v>14</v>
      </c>
      <c r="L622" s="2" t="s">
        <v>14</v>
      </c>
      <c r="M622" s="35" t="s">
        <v>808</v>
      </c>
      <c r="N622" s="37">
        <f t="shared" si="52"/>
        <v>0</v>
      </c>
      <c r="O622" s="37">
        <f t="shared" si="53"/>
        <v>0</v>
      </c>
      <c r="P622" s="91">
        <f t="shared" si="54"/>
        <v>0</v>
      </c>
    </row>
    <row r="623" spans="1:16" x14ac:dyDescent="0.25">
      <c r="A623" t="str">
        <f t="shared" si="55"/>
        <v>5545833</v>
      </c>
      <c r="B623" s="2" t="s">
        <v>746</v>
      </c>
      <c r="C623" s="2" t="s">
        <v>747</v>
      </c>
      <c r="D623" s="2" t="s">
        <v>867</v>
      </c>
      <c r="E623" s="2" t="s">
        <v>67</v>
      </c>
      <c r="F623" s="40">
        <v>45833</v>
      </c>
      <c r="G623" s="2" t="s">
        <v>13</v>
      </c>
      <c r="H623" s="87">
        <v>0.3125</v>
      </c>
      <c r="I623" s="87">
        <v>0.6875</v>
      </c>
      <c r="J623" s="88" t="str">
        <f t="shared" si="51"/>
        <v>Vắng mặt</v>
      </c>
      <c r="K623" s="2" t="s">
        <v>14</v>
      </c>
      <c r="L623" s="2" t="s">
        <v>14</v>
      </c>
      <c r="M623" s="35" t="s">
        <v>808</v>
      </c>
      <c r="N623" s="37">
        <f t="shared" si="52"/>
        <v>0</v>
      </c>
      <c r="O623" s="37">
        <f t="shared" si="53"/>
        <v>0</v>
      </c>
      <c r="P623" s="91">
        <f t="shared" si="54"/>
        <v>0</v>
      </c>
    </row>
    <row r="624" spans="1:16" x14ac:dyDescent="0.25">
      <c r="A624" t="str">
        <f t="shared" si="55"/>
        <v>5545834</v>
      </c>
      <c r="B624" s="2" t="s">
        <v>746</v>
      </c>
      <c r="C624" s="2" t="s">
        <v>747</v>
      </c>
      <c r="D624" s="2" t="s">
        <v>867</v>
      </c>
      <c r="E624" s="2" t="s">
        <v>70</v>
      </c>
      <c r="F624" s="40">
        <v>45834</v>
      </c>
      <c r="G624" s="2" t="s">
        <v>13</v>
      </c>
      <c r="H624" s="87">
        <v>0.3125</v>
      </c>
      <c r="I624" s="87">
        <v>0.6875</v>
      </c>
      <c r="J624" s="88" t="str">
        <f t="shared" si="51"/>
        <v>Vắng mặt</v>
      </c>
      <c r="K624" s="2" t="s">
        <v>14</v>
      </c>
      <c r="L624" s="2" t="s">
        <v>14</v>
      </c>
      <c r="M624" s="35" t="s">
        <v>808</v>
      </c>
      <c r="N624" s="37">
        <f t="shared" si="52"/>
        <v>0</v>
      </c>
      <c r="O624" s="37">
        <f t="shared" si="53"/>
        <v>0</v>
      </c>
      <c r="P624" s="91">
        <f t="shared" si="54"/>
        <v>0</v>
      </c>
    </row>
    <row r="625" spans="1:17" x14ac:dyDescent="0.25">
      <c r="A625" t="str">
        <f t="shared" si="55"/>
        <v>5545835</v>
      </c>
      <c r="B625" s="2" t="s">
        <v>746</v>
      </c>
      <c r="C625" s="2" t="s">
        <v>747</v>
      </c>
      <c r="D625" s="2" t="s">
        <v>867</v>
      </c>
      <c r="E625" s="2" t="s">
        <v>73</v>
      </c>
      <c r="F625" s="40">
        <v>45835</v>
      </c>
      <c r="G625" s="2" t="s">
        <v>13</v>
      </c>
      <c r="H625" s="87">
        <v>0.3125</v>
      </c>
      <c r="I625" s="87">
        <v>0.6875</v>
      </c>
      <c r="J625" s="88" t="str">
        <f t="shared" si="51"/>
        <v>Vắng mặt</v>
      </c>
      <c r="K625" s="2" t="s">
        <v>14</v>
      </c>
      <c r="L625" s="2" t="s">
        <v>14</v>
      </c>
      <c r="M625" s="35" t="s">
        <v>808</v>
      </c>
      <c r="N625" s="37">
        <f t="shared" si="52"/>
        <v>0</v>
      </c>
      <c r="O625" s="37">
        <f t="shared" si="53"/>
        <v>0</v>
      </c>
      <c r="P625" s="91">
        <f t="shared" si="54"/>
        <v>0</v>
      </c>
    </row>
    <row r="626" spans="1:17" x14ac:dyDescent="0.25">
      <c r="A626" t="str">
        <f t="shared" si="55"/>
        <v>5545836</v>
      </c>
      <c r="B626" s="2" t="s">
        <v>746</v>
      </c>
      <c r="C626" s="2" t="s">
        <v>747</v>
      </c>
      <c r="D626" s="2" t="s">
        <v>867</v>
      </c>
      <c r="E626" s="2" t="s">
        <v>76</v>
      </c>
      <c r="F626" s="40">
        <v>45836</v>
      </c>
      <c r="G626" s="2" t="s">
        <v>13</v>
      </c>
      <c r="H626" s="87">
        <v>0.3125</v>
      </c>
      <c r="I626" s="87">
        <v>0.6875</v>
      </c>
      <c r="J626" s="88" t="str">
        <f t="shared" si="51"/>
        <v>Vắng mặt</v>
      </c>
      <c r="K626" s="2" t="s">
        <v>14</v>
      </c>
      <c r="L626" s="2" t="s">
        <v>14</v>
      </c>
      <c r="M626" s="35" t="s">
        <v>808</v>
      </c>
      <c r="N626" s="37">
        <f t="shared" si="52"/>
        <v>0</v>
      </c>
      <c r="O626" s="37">
        <f t="shared" si="53"/>
        <v>0</v>
      </c>
      <c r="P626" s="91">
        <f t="shared" si="54"/>
        <v>0</v>
      </c>
    </row>
    <row r="627" spans="1:17" x14ac:dyDescent="0.25">
      <c r="A627" t="str">
        <f t="shared" si="55"/>
        <v>5545838</v>
      </c>
      <c r="B627" s="2" t="s">
        <v>746</v>
      </c>
      <c r="C627" s="2" t="s">
        <v>747</v>
      </c>
      <c r="D627" s="2" t="s">
        <v>867</v>
      </c>
      <c r="E627" s="2" t="s">
        <v>79</v>
      </c>
      <c r="F627" s="40">
        <v>45838</v>
      </c>
      <c r="G627" s="2" t="s">
        <v>13</v>
      </c>
      <c r="H627" s="87">
        <v>0.3125</v>
      </c>
      <c r="I627" s="87">
        <v>0.6875</v>
      </c>
      <c r="J627" s="88" t="str">
        <f t="shared" si="51"/>
        <v>Vắng mặt</v>
      </c>
      <c r="K627" s="2" t="s">
        <v>14</v>
      </c>
      <c r="L627" s="2" t="s">
        <v>14</v>
      </c>
      <c r="M627" s="35" t="s">
        <v>808</v>
      </c>
      <c r="N627" s="37">
        <f t="shared" si="52"/>
        <v>0</v>
      </c>
      <c r="O627" s="37">
        <f t="shared" si="53"/>
        <v>0</v>
      </c>
      <c r="P627" s="91">
        <f t="shared" si="54"/>
        <v>0</v>
      </c>
    </row>
    <row r="628" spans="1:17" x14ac:dyDescent="0.25">
      <c r="A628" t="str">
        <f t="shared" si="55"/>
        <v>5645810</v>
      </c>
      <c r="B628" s="2" t="s">
        <v>748</v>
      </c>
      <c r="C628" s="2" t="s">
        <v>749</v>
      </c>
      <c r="D628" s="2" t="s">
        <v>824</v>
      </c>
      <c r="E628" s="2" t="s">
        <v>12</v>
      </c>
      <c r="F628" s="40">
        <v>45810</v>
      </c>
      <c r="G628" s="2" t="s">
        <v>13</v>
      </c>
      <c r="H628" s="87">
        <v>0.33333333333333331</v>
      </c>
      <c r="I628" s="87">
        <v>0.70833333333333337</v>
      </c>
      <c r="J628" s="88" t="str">
        <f t="shared" si="51"/>
        <v>Vắng mặt</v>
      </c>
      <c r="K628" s="2" t="s">
        <v>14</v>
      </c>
      <c r="L628" s="2" t="s">
        <v>14</v>
      </c>
      <c r="M628" s="35" t="s">
        <v>808</v>
      </c>
      <c r="N628" s="37">
        <f t="shared" si="52"/>
        <v>0</v>
      </c>
      <c r="O628" s="37">
        <f t="shared" si="53"/>
        <v>0</v>
      </c>
      <c r="P628" s="91">
        <f t="shared" si="54"/>
        <v>0</v>
      </c>
    </row>
    <row r="629" spans="1:17" x14ac:dyDescent="0.25">
      <c r="A629" t="str">
        <f t="shared" si="55"/>
        <v>5645811</v>
      </c>
      <c r="B629" s="2" t="s">
        <v>748</v>
      </c>
      <c r="C629" s="2" t="s">
        <v>749</v>
      </c>
      <c r="D629" s="2" t="s">
        <v>824</v>
      </c>
      <c r="E629" s="2" t="s">
        <v>16</v>
      </c>
      <c r="F629" s="40">
        <v>45811</v>
      </c>
      <c r="G629" s="2" t="s">
        <v>13</v>
      </c>
      <c r="H629" s="87">
        <v>0.33333333333333331</v>
      </c>
      <c r="I629" s="87">
        <v>0.70833333333333337</v>
      </c>
      <c r="J629" s="88" t="str">
        <f t="shared" si="51"/>
        <v>Vắng mặt</v>
      </c>
      <c r="K629" s="2" t="s">
        <v>14</v>
      </c>
      <c r="L629" s="2" t="s">
        <v>14</v>
      </c>
      <c r="M629" s="35" t="s">
        <v>808</v>
      </c>
      <c r="N629" s="37">
        <f t="shared" si="52"/>
        <v>0</v>
      </c>
      <c r="O629" s="37">
        <f t="shared" si="53"/>
        <v>0</v>
      </c>
      <c r="P629" s="91">
        <f t="shared" si="54"/>
        <v>0</v>
      </c>
    </row>
    <row r="630" spans="1:17" s="44" customFormat="1" x14ac:dyDescent="0.25">
      <c r="A630" s="44" t="str">
        <f t="shared" si="55"/>
        <v>5645812</v>
      </c>
      <c r="B630" s="45" t="s">
        <v>748</v>
      </c>
      <c r="C630" s="45" t="s">
        <v>749</v>
      </c>
      <c r="D630" s="45" t="s">
        <v>824</v>
      </c>
      <c r="E630" s="2" t="s">
        <v>19</v>
      </c>
      <c r="F630" s="51">
        <v>45812</v>
      </c>
      <c r="G630" s="45" t="s">
        <v>13</v>
      </c>
      <c r="H630" s="85">
        <v>0.33333333333333331</v>
      </c>
      <c r="I630" s="85">
        <v>0.70833333333333337</v>
      </c>
      <c r="J630" s="86" t="str">
        <f t="shared" si="51"/>
        <v>Vắng mặt</v>
      </c>
      <c r="K630" s="45" t="s">
        <v>14</v>
      </c>
      <c r="L630" s="45" t="s">
        <v>14</v>
      </c>
      <c r="M630" s="78" t="s">
        <v>830</v>
      </c>
      <c r="N630" s="79">
        <f t="shared" si="52"/>
        <v>0</v>
      </c>
      <c r="O630" s="79">
        <v>150</v>
      </c>
      <c r="P630" s="79">
        <f t="shared" si="54"/>
        <v>0</v>
      </c>
      <c r="Q630" s="82" t="s">
        <v>873</v>
      </c>
    </row>
    <row r="631" spans="1:17" s="44" customFormat="1" x14ac:dyDescent="0.25">
      <c r="A631" s="44" t="str">
        <f t="shared" si="55"/>
        <v>5645813</v>
      </c>
      <c r="B631" s="45" t="s">
        <v>748</v>
      </c>
      <c r="C631" s="45" t="s">
        <v>749</v>
      </c>
      <c r="D631" s="45" t="s">
        <v>824</v>
      </c>
      <c r="E631" s="2" t="s">
        <v>22</v>
      </c>
      <c r="F631" s="51">
        <v>45813</v>
      </c>
      <c r="G631" s="45" t="s">
        <v>13</v>
      </c>
      <c r="H631" s="85">
        <v>0.33333333333333331</v>
      </c>
      <c r="I631" s="85">
        <v>0.70833333333333337</v>
      </c>
      <c r="J631" s="86" t="str">
        <f t="shared" si="51"/>
        <v>Vắng mặt</v>
      </c>
      <c r="K631" s="45" t="s">
        <v>750</v>
      </c>
      <c r="L631" s="45" t="s">
        <v>14</v>
      </c>
      <c r="M631" s="78" t="s">
        <v>830</v>
      </c>
      <c r="N631" s="79">
        <f t="shared" si="52"/>
        <v>3</v>
      </c>
      <c r="O631" s="79">
        <f t="shared" si="53"/>
        <v>0</v>
      </c>
      <c r="P631" s="79">
        <f t="shared" si="54"/>
        <v>0</v>
      </c>
      <c r="Q631" s="82" t="s">
        <v>872</v>
      </c>
    </row>
    <row r="632" spans="1:17" s="44" customFormat="1" x14ac:dyDescent="0.25">
      <c r="A632" s="44" t="str">
        <f t="shared" si="55"/>
        <v>5645814</v>
      </c>
      <c r="B632" s="45" t="s">
        <v>748</v>
      </c>
      <c r="C632" s="45" t="s">
        <v>749</v>
      </c>
      <c r="D632" s="45" t="s">
        <v>824</v>
      </c>
      <c r="E632" s="2" t="s">
        <v>25</v>
      </c>
      <c r="F632" s="51">
        <v>45814</v>
      </c>
      <c r="G632" s="45" t="s">
        <v>13</v>
      </c>
      <c r="H632" s="85">
        <v>0.33333333333333331</v>
      </c>
      <c r="I632" s="85">
        <v>0.70833333333333337</v>
      </c>
      <c r="J632" s="86" t="str">
        <f t="shared" si="51"/>
        <v>Vắng mặt</v>
      </c>
      <c r="K632" s="45" t="s">
        <v>14</v>
      </c>
      <c r="L632" s="45" t="s">
        <v>14</v>
      </c>
      <c r="M632" s="78" t="s">
        <v>830</v>
      </c>
      <c r="N632" s="79">
        <f t="shared" si="52"/>
        <v>0</v>
      </c>
      <c r="O632" s="79">
        <v>210</v>
      </c>
      <c r="P632" s="79">
        <f t="shared" si="54"/>
        <v>0</v>
      </c>
      <c r="Q632" s="82" t="s">
        <v>874</v>
      </c>
    </row>
    <row r="633" spans="1:17" s="44" customFormat="1" x14ac:dyDescent="0.25">
      <c r="A633" s="44" t="str">
        <f t="shared" si="55"/>
        <v>5645815</v>
      </c>
      <c r="B633" s="45" t="s">
        <v>748</v>
      </c>
      <c r="C633" s="45" t="s">
        <v>749</v>
      </c>
      <c r="D633" s="45" t="s">
        <v>824</v>
      </c>
      <c r="E633" s="2" t="s">
        <v>28</v>
      </c>
      <c r="F633" s="51">
        <v>45815</v>
      </c>
      <c r="G633" s="45" t="s">
        <v>13</v>
      </c>
      <c r="H633" s="85">
        <v>0.33333333333333331</v>
      </c>
      <c r="I633" s="85">
        <v>0.70833333333333337</v>
      </c>
      <c r="J633" s="86" t="str">
        <f t="shared" si="51"/>
        <v>Vắng mặt</v>
      </c>
      <c r="K633" s="45" t="s">
        <v>14</v>
      </c>
      <c r="L633" s="45" t="s">
        <v>14</v>
      </c>
      <c r="M633" s="78" t="s">
        <v>830</v>
      </c>
      <c r="N633" s="79">
        <f t="shared" si="52"/>
        <v>0</v>
      </c>
      <c r="O633" s="79">
        <v>210</v>
      </c>
      <c r="P633" s="79">
        <f t="shared" si="54"/>
        <v>0</v>
      </c>
      <c r="Q633" s="82" t="s">
        <v>874</v>
      </c>
    </row>
    <row r="634" spans="1:17" s="44" customFormat="1" ht="14.25" customHeight="1" x14ac:dyDescent="0.25">
      <c r="A634" s="44" t="str">
        <f t="shared" si="55"/>
        <v>5645817</v>
      </c>
      <c r="B634" s="45" t="s">
        <v>748</v>
      </c>
      <c r="C634" s="45" t="s">
        <v>749</v>
      </c>
      <c r="D634" s="45" t="s">
        <v>824</v>
      </c>
      <c r="E634" s="2" t="s">
        <v>31</v>
      </c>
      <c r="F634" s="51">
        <v>45817</v>
      </c>
      <c r="G634" s="45" t="s">
        <v>13</v>
      </c>
      <c r="H634" s="85">
        <v>0.33333333333333331</v>
      </c>
      <c r="I634" s="85">
        <v>0.70833333333333337</v>
      </c>
      <c r="J634" s="86" t="str">
        <f t="shared" si="51"/>
        <v>Vắng mặt</v>
      </c>
      <c r="K634" s="45" t="s">
        <v>14</v>
      </c>
      <c r="L634" s="45" t="s">
        <v>14</v>
      </c>
      <c r="M634" s="78" t="s">
        <v>830</v>
      </c>
      <c r="N634" s="79">
        <f t="shared" si="52"/>
        <v>0</v>
      </c>
      <c r="O634" s="79">
        <v>210</v>
      </c>
      <c r="P634" s="79">
        <f t="shared" si="54"/>
        <v>0</v>
      </c>
      <c r="Q634" s="82" t="s">
        <v>874</v>
      </c>
    </row>
    <row r="635" spans="1:17" s="44" customFormat="1" x14ac:dyDescent="0.25">
      <c r="A635" s="44" t="str">
        <f t="shared" si="55"/>
        <v>5645818</v>
      </c>
      <c r="B635" s="45" t="s">
        <v>748</v>
      </c>
      <c r="C635" s="45" t="s">
        <v>749</v>
      </c>
      <c r="D635" s="45" t="s">
        <v>824</v>
      </c>
      <c r="E635" s="2" t="s">
        <v>34</v>
      </c>
      <c r="F635" s="51">
        <v>45818</v>
      </c>
      <c r="G635" s="45" t="s">
        <v>13</v>
      </c>
      <c r="H635" s="85">
        <v>0.33333333333333331</v>
      </c>
      <c r="I635" s="85">
        <v>0.70833333333333337</v>
      </c>
      <c r="J635" s="86" t="str">
        <f t="shared" si="51"/>
        <v>Vắng mặt</v>
      </c>
      <c r="K635" s="45" t="s">
        <v>14</v>
      </c>
      <c r="L635" s="45" t="s">
        <v>14</v>
      </c>
      <c r="M635" s="78" t="s">
        <v>830</v>
      </c>
      <c r="N635" s="79">
        <f t="shared" si="52"/>
        <v>0</v>
      </c>
      <c r="O635" s="79">
        <f t="shared" si="53"/>
        <v>0</v>
      </c>
      <c r="P635" s="79">
        <v>50</v>
      </c>
      <c r="Q635" s="82" t="s">
        <v>875</v>
      </c>
    </row>
    <row r="636" spans="1:17" x14ac:dyDescent="0.25">
      <c r="A636" t="str">
        <f t="shared" si="55"/>
        <v>5645819</v>
      </c>
      <c r="B636" s="2" t="s">
        <v>748</v>
      </c>
      <c r="C636" s="2" t="s">
        <v>749</v>
      </c>
      <c r="D636" s="2" t="s">
        <v>824</v>
      </c>
      <c r="E636" s="2" t="s">
        <v>37</v>
      </c>
      <c r="F636" s="40">
        <v>45819</v>
      </c>
      <c r="G636" s="2" t="s">
        <v>13</v>
      </c>
      <c r="H636" s="87">
        <v>0.33333333333333331</v>
      </c>
      <c r="I636" s="87">
        <v>0.70833333333333337</v>
      </c>
      <c r="J636" s="88" t="str">
        <f t="shared" si="51"/>
        <v>Bình thường</v>
      </c>
      <c r="K636" s="2" t="s">
        <v>161</v>
      </c>
      <c r="L636" s="2" t="s">
        <v>751</v>
      </c>
      <c r="M636" s="35" t="s">
        <v>830</v>
      </c>
      <c r="N636" s="37">
        <f t="shared" si="52"/>
        <v>0</v>
      </c>
      <c r="O636" s="37">
        <f t="shared" si="53"/>
        <v>16</v>
      </c>
      <c r="P636" s="91">
        <f t="shared" si="54"/>
        <v>0</v>
      </c>
    </row>
    <row r="637" spans="1:17" x14ac:dyDescent="0.25">
      <c r="A637" t="str">
        <f t="shared" si="55"/>
        <v>5645820</v>
      </c>
      <c r="B637" s="2" t="s">
        <v>748</v>
      </c>
      <c r="C637" s="2" t="s">
        <v>749</v>
      </c>
      <c r="D637" s="2" t="s">
        <v>824</v>
      </c>
      <c r="E637" s="2" t="s">
        <v>40</v>
      </c>
      <c r="F637" s="40">
        <v>45820</v>
      </c>
      <c r="G637" s="2" t="s">
        <v>13</v>
      </c>
      <c r="H637" s="87">
        <v>0.33333333333333331</v>
      </c>
      <c r="I637" s="87">
        <v>0.70833333333333337</v>
      </c>
      <c r="J637" s="88" t="str">
        <f t="shared" si="51"/>
        <v>Bình thường</v>
      </c>
      <c r="K637" s="2" t="s">
        <v>752</v>
      </c>
      <c r="L637" s="2" t="s">
        <v>753</v>
      </c>
      <c r="M637" s="35" t="s">
        <v>830</v>
      </c>
      <c r="N637" s="37">
        <f t="shared" si="52"/>
        <v>0</v>
      </c>
      <c r="O637" s="37">
        <f t="shared" si="53"/>
        <v>23</v>
      </c>
      <c r="P637" s="91">
        <f t="shared" si="54"/>
        <v>0</v>
      </c>
    </row>
    <row r="638" spans="1:17" x14ac:dyDescent="0.25">
      <c r="A638" t="str">
        <f t="shared" si="55"/>
        <v>5645821</v>
      </c>
      <c r="B638" s="2" t="s">
        <v>748</v>
      </c>
      <c r="C638" s="2" t="s">
        <v>749</v>
      </c>
      <c r="D638" s="2" t="s">
        <v>824</v>
      </c>
      <c r="E638" s="2" t="s">
        <v>42</v>
      </c>
      <c r="F638" s="40">
        <v>45821</v>
      </c>
      <c r="G638" s="2" t="s">
        <v>13</v>
      </c>
      <c r="H638" s="87">
        <v>0.33333333333333331</v>
      </c>
      <c r="I638" s="87">
        <v>0.70833333333333337</v>
      </c>
      <c r="J638" s="88" t="str">
        <f t="shared" si="51"/>
        <v>Bình thường</v>
      </c>
      <c r="K638" s="2" t="s">
        <v>754</v>
      </c>
      <c r="L638" s="2" t="s">
        <v>755</v>
      </c>
      <c r="M638" s="35" t="s">
        <v>830</v>
      </c>
      <c r="N638" s="37">
        <f t="shared" si="52"/>
        <v>0</v>
      </c>
      <c r="O638" s="37">
        <f t="shared" si="53"/>
        <v>17</v>
      </c>
      <c r="P638" s="91">
        <f t="shared" si="54"/>
        <v>0</v>
      </c>
    </row>
    <row r="639" spans="1:17" x14ac:dyDescent="0.25">
      <c r="A639" t="str">
        <f t="shared" si="55"/>
        <v>5645822</v>
      </c>
      <c r="B639" s="2" t="s">
        <v>748</v>
      </c>
      <c r="C639" s="2" t="s">
        <v>749</v>
      </c>
      <c r="D639" s="2" t="s">
        <v>824</v>
      </c>
      <c r="E639" s="2" t="s">
        <v>43</v>
      </c>
      <c r="F639" s="40">
        <v>45822</v>
      </c>
      <c r="G639" s="2" t="s">
        <v>13</v>
      </c>
      <c r="H639" s="87">
        <v>0.33333333333333331</v>
      </c>
      <c r="I639" s="87">
        <v>0.70833333333333337</v>
      </c>
      <c r="J639" s="88" t="str">
        <f t="shared" si="51"/>
        <v>Bình thường</v>
      </c>
      <c r="K639" s="2" t="s">
        <v>756</v>
      </c>
      <c r="L639" s="2" t="s">
        <v>757</v>
      </c>
      <c r="M639" s="35" t="s">
        <v>830</v>
      </c>
      <c r="N639" s="37">
        <f t="shared" si="52"/>
        <v>0</v>
      </c>
      <c r="O639" s="37">
        <f t="shared" si="53"/>
        <v>8</v>
      </c>
      <c r="P639" s="91">
        <f t="shared" si="54"/>
        <v>0</v>
      </c>
    </row>
    <row r="640" spans="1:17" x14ac:dyDescent="0.25">
      <c r="A640" t="str">
        <f t="shared" si="55"/>
        <v>5645824</v>
      </c>
      <c r="B640" s="2" t="s">
        <v>748</v>
      </c>
      <c r="C640" s="2" t="s">
        <v>749</v>
      </c>
      <c r="D640" s="2" t="s">
        <v>824</v>
      </c>
      <c r="E640" s="2" t="s">
        <v>44</v>
      </c>
      <c r="F640" s="40">
        <v>45824</v>
      </c>
      <c r="G640" s="2" t="s">
        <v>13</v>
      </c>
      <c r="H640" s="87">
        <v>0.33333333333333331</v>
      </c>
      <c r="I640" s="87">
        <v>0.70833333333333337</v>
      </c>
      <c r="J640" s="88" t="str">
        <f t="shared" si="51"/>
        <v>Bình thường</v>
      </c>
      <c r="K640" s="2" t="s">
        <v>717</v>
      </c>
      <c r="L640" s="2" t="s">
        <v>758</v>
      </c>
      <c r="M640" s="35" t="s">
        <v>830</v>
      </c>
      <c r="N640" s="37">
        <f t="shared" si="52"/>
        <v>0</v>
      </c>
      <c r="O640" s="37">
        <f t="shared" si="53"/>
        <v>65</v>
      </c>
      <c r="P640" s="91">
        <f t="shared" si="54"/>
        <v>0</v>
      </c>
    </row>
    <row r="641" spans="1:17" x14ac:dyDescent="0.25">
      <c r="A641" t="str">
        <f t="shared" si="55"/>
        <v>5645825</v>
      </c>
      <c r="B641" s="2" t="s">
        <v>748</v>
      </c>
      <c r="C641" s="2" t="s">
        <v>749</v>
      </c>
      <c r="D641" s="2" t="s">
        <v>824</v>
      </c>
      <c r="E641" s="2" t="s">
        <v>47</v>
      </c>
      <c r="F641" s="40">
        <v>45825</v>
      </c>
      <c r="G641" s="2" t="s">
        <v>13</v>
      </c>
      <c r="H641" s="87">
        <v>0.33333333333333331</v>
      </c>
      <c r="I641" s="87">
        <v>0.70833333333333337</v>
      </c>
      <c r="J641" s="88" t="str">
        <f t="shared" si="51"/>
        <v>Bình thường</v>
      </c>
      <c r="K641" s="2" t="s">
        <v>759</v>
      </c>
      <c r="L641" s="2" t="s">
        <v>760</v>
      </c>
      <c r="M641" s="35" t="s">
        <v>830</v>
      </c>
      <c r="N641" s="37">
        <f t="shared" si="52"/>
        <v>0</v>
      </c>
      <c r="O641" s="37">
        <f t="shared" si="53"/>
        <v>21</v>
      </c>
      <c r="P641" s="91">
        <f t="shared" si="54"/>
        <v>0</v>
      </c>
    </row>
    <row r="642" spans="1:17" x14ac:dyDescent="0.25">
      <c r="A642" t="str">
        <f t="shared" si="55"/>
        <v>5645826</v>
      </c>
      <c r="B642" s="2" t="s">
        <v>748</v>
      </c>
      <c r="C642" s="2" t="s">
        <v>749</v>
      </c>
      <c r="D642" s="2" t="s">
        <v>824</v>
      </c>
      <c r="E642" s="2" t="s">
        <v>50</v>
      </c>
      <c r="F642" s="40">
        <v>45826</v>
      </c>
      <c r="G642" s="2" t="s">
        <v>13</v>
      </c>
      <c r="H642" s="87">
        <v>0.33333333333333331</v>
      </c>
      <c r="I642" s="87">
        <v>0.70833333333333337</v>
      </c>
      <c r="J642" s="88" t="str">
        <f t="shared" si="51"/>
        <v>Bình thường</v>
      </c>
      <c r="K642" s="2" t="s">
        <v>761</v>
      </c>
      <c r="L642" s="2" t="s">
        <v>762</v>
      </c>
      <c r="M642" s="35" t="s">
        <v>830</v>
      </c>
      <c r="N642" s="37">
        <f t="shared" si="52"/>
        <v>0</v>
      </c>
      <c r="O642" s="37">
        <f t="shared" si="53"/>
        <v>35</v>
      </c>
      <c r="P642" s="91">
        <f t="shared" si="54"/>
        <v>0</v>
      </c>
    </row>
    <row r="643" spans="1:17" x14ac:dyDescent="0.25">
      <c r="A643" t="str">
        <f t="shared" si="55"/>
        <v>5645827</v>
      </c>
      <c r="B643" s="2" t="s">
        <v>748</v>
      </c>
      <c r="C643" s="2" t="s">
        <v>749</v>
      </c>
      <c r="D643" s="2" t="s">
        <v>824</v>
      </c>
      <c r="E643" s="2" t="s">
        <v>53</v>
      </c>
      <c r="F643" s="40">
        <v>45827</v>
      </c>
      <c r="G643" s="2" t="s">
        <v>13</v>
      </c>
      <c r="H643" s="87">
        <v>0.33333333333333331</v>
      </c>
      <c r="I643" s="87">
        <v>0.70833333333333337</v>
      </c>
      <c r="J643" s="88" t="str">
        <f t="shared" si="51"/>
        <v>Bình thường</v>
      </c>
      <c r="K643" s="2" t="s">
        <v>763</v>
      </c>
      <c r="L643" s="2" t="s">
        <v>764</v>
      </c>
      <c r="M643" s="35" t="s">
        <v>830</v>
      </c>
      <c r="N643" s="37">
        <f t="shared" si="52"/>
        <v>0</v>
      </c>
      <c r="O643" s="37">
        <f t="shared" si="53"/>
        <v>40</v>
      </c>
      <c r="P643" s="91">
        <f t="shared" si="54"/>
        <v>0</v>
      </c>
    </row>
    <row r="644" spans="1:17" s="44" customFormat="1" x14ac:dyDescent="0.25">
      <c r="A644" s="44" t="str">
        <f t="shared" si="55"/>
        <v>5645828</v>
      </c>
      <c r="B644" s="45" t="s">
        <v>748</v>
      </c>
      <c r="C644" s="45" t="s">
        <v>749</v>
      </c>
      <c r="D644" s="45" t="s">
        <v>824</v>
      </c>
      <c r="E644" s="46" t="s">
        <v>56</v>
      </c>
      <c r="F644" s="51">
        <v>45828</v>
      </c>
      <c r="G644" s="45" t="s">
        <v>13</v>
      </c>
      <c r="H644" s="85">
        <v>0.33333333333333331</v>
      </c>
      <c r="I644" s="85">
        <v>0.70833333333333337</v>
      </c>
      <c r="J644" s="86" t="str">
        <f t="shared" ref="J644:J702" si="56">IF(OR(K644="-",L644="-"),"Vắng mặt",IF(AND(TIMEVALUE(K644)&gt;H644+TIME(0,5,0),TIMEVALUE(L644)&lt;I644),"Đi muộn, về sớm",IF(TIMEVALUE(K644)&gt;H644+TIME(0,5,0),"Đi muộn",IF(TIMEVALUE(L644)&lt;I644,"Về sớm","Bình thường"))))</f>
        <v>Vắng mặt</v>
      </c>
      <c r="K644" s="45" t="s">
        <v>765</v>
      </c>
      <c r="L644" s="45" t="s">
        <v>14</v>
      </c>
      <c r="M644" s="78" t="s">
        <v>830</v>
      </c>
      <c r="N644" s="79">
        <f t="shared" ref="N644:N702" si="57">IF(K644="-",0,IF(TIMEVALUE(K644)&lt;=H644,0,ROUNDDOWN((TIMEVALUE(K644)-H644)*24*60,0)))</f>
        <v>0</v>
      </c>
      <c r="O644" s="79">
        <v>45</v>
      </c>
      <c r="P644" s="79">
        <f t="shared" ref="P644:P702" si="58">IF(N644&gt;60,"trừ nửa ngày lương",IF(AND(N644&gt;=6,N644&lt;=15),30,IF(AND(N644&gt;15,N644&lt;=60),50,0)))</f>
        <v>0</v>
      </c>
      <c r="Q644" s="82" t="s">
        <v>876</v>
      </c>
    </row>
    <row r="645" spans="1:17" x14ac:dyDescent="0.25">
      <c r="A645" t="str">
        <f t="shared" si="55"/>
        <v>5645829</v>
      </c>
      <c r="B645" s="2" t="s">
        <v>748</v>
      </c>
      <c r="C645" s="2" t="s">
        <v>749</v>
      </c>
      <c r="D645" s="2" t="s">
        <v>824</v>
      </c>
      <c r="E645" s="2" t="s">
        <v>58</v>
      </c>
      <c r="F645" s="40">
        <v>45829</v>
      </c>
      <c r="G645" s="2" t="s">
        <v>13</v>
      </c>
      <c r="H645" s="87">
        <v>0.33333333333333331</v>
      </c>
      <c r="I645" s="87">
        <v>0.70833333333333337</v>
      </c>
      <c r="J645" s="88" t="str">
        <f t="shared" si="56"/>
        <v>Bình thường</v>
      </c>
      <c r="K645" s="2" t="s">
        <v>766</v>
      </c>
      <c r="L645" s="2" t="s">
        <v>767</v>
      </c>
      <c r="M645" s="35" t="s">
        <v>830</v>
      </c>
      <c r="N645" s="37">
        <f t="shared" si="57"/>
        <v>0</v>
      </c>
      <c r="O645" s="37">
        <f t="shared" ref="O645:O702" si="59">IF(L645="-",0,IF(TIMEVALUE(L645)&lt;=I645,0,ROUNDDOWN((TIMEVALUE(L645)-I645)*24*60,0)))</f>
        <v>42</v>
      </c>
      <c r="P645" s="91">
        <f t="shared" si="58"/>
        <v>0</v>
      </c>
    </row>
    <row r="646" spans="1:17" x14ac:dyDescent="0.25">
      <c r="A646" t="str">
        <f t="shared" si="55"/>
        <v>5645831</v>
      </c>
      <c r="B646" s="2" t="s">
        <v>748</v>
      </c>
      <c r="C646" s="2" t="s">
        <v>749</v>
      </c>
      <c r="D646" s="2" t="s">
        <v>824</v>
      </c>
      <c r="E646" s="2" t="s">
        <v>61</v>
      </c>
      <c r="F646" s="40">
        <v>45831</v>
      </c>
      <c r="G646" s="2" t="s">
        <v>13</v>
      </c>
      <c r="H646" s="87">
        <v>0.33333333333333331</v>
      </c>
      <c r="I646" s="87">
        <v>0.70833333333333337</v>
      </c>
      <c r="J646" s="88" t="str">
        <f t="shared" si="56"/>
        <v>Bình thường</v>
      </c>
      <c r="K646" s="2" t="s">
        <v>527</v>
      </c>
      <c r="L646" s="2" t="s">
        <v>768</v>
      </c>
      <c r="M646" s="35" t="s">
        <v>830</v>
      </c>
      <c r="N646" s="37">
        <f t="shared" si="57"/>
        <v>0</v>
      </c>
      <c r="O646" s="37">
        <f t="shared" si="59"/>
        <v>85</v>
      </c>
      <c r="P646" s="91">
        <f t="shared" si="58"/>
        <v>0</v>
      </c>
    </row>
    <row r="647" spans="1:17" x14ac:dyDescent="0.25">
      <c r="A647" t="str">
        <f t="shared" si="55"/>
        <v>5645832</v>
      </c>
      <c r="B647" s="2" t="s">
        <v>748</v>
      </c>
      <c r="C647" s="2" t="s">
        <v>749</v>
      </c>
      <c r="D647" s="2" t="s">
        <v>824</v>
      </c>
      <c r="E647" s="2" t="s">
        <v>64</v>
      </c>
      <c r="F647" s="40">
        <v>45832</v>
      </c>
      <c r="G647" s="2" t="s">
        <v>13</v>
      </c>
      <c r="H647" s="87">
        <v>0.33333333333333331</v>
      </c>
      <c r="I647" s="87">
        <v>0.70833333333333337</v>
      </c>
      <c r="J647" s="88" t="str">
        <f t="shared" si="56"/>
        <v>Bình thường</v>
      </c>
      <c r="K647" s="2" t="s">
        <v>769</v>
      </c>
      <c r="L647" s="2" t="s">
        <v>770</v>
      </c>
      <c r="M647" s="35" t="s">
        <v>830</v>
      </c>
      <c r="N647" s="37">
        <f t="shared" si="57"/>
        <v>0</v>
      </c>
      <c r="O647" s="37">
        <f t="shared" si="59"/>
        <v>54</v>
      </c>
      <c r="P647" s="91">
        <f t="shared" si="58"/>
        <v>0</v>
      </c>
    </row>
    <row r="648" spans="1:17" x14ac:dyDescent="0.25">
      <c r="A648" t="str">
        <f t="shared" si="55"/>
        <v>5645833</v>
      </c>
      <c r="B648" s="2" t="s">
        <v>748</v>
      </c>
      <c r="C648" s="2" t="s">
        <v>749</v>
      </c>
      <c r="D648" s="2" t="s">
        <v>824</v>
      </c>
      <c r="E648" s="2" t="s">
        <v>67</v>
      </c>
      <c r="F648" s="40">
        <v>45833</v>
      </c>
      <c r="G648" s="2" t="s">
        <v>13</v>
      </c>
      <c r="H648" s="87">
        <v>0.33333333333333331</v>
      </c>
      <c r="I648" s="87">
        <v>0.70833333333333337</v>
      </c>
      <c r="J648" s="88" t="str">
        <f t="shared" si="56"/>
        <v>Bình thường</v>
      </c>
      <c r="K648" s="2" t="s">
        <v>771</v>
      </c>
      <c r="L648" s="2" t="s">
        <v>772</v>
      </c>
      <c r="M648" s="35" t="s">
        <v>830</v>
      </c>
      <c r="N648" s="37">
        <f t="shared" si="57"/>
        <v>0</v>
      </c>
      <c r="O648" s="37">
        <f t="shared" si="59"/>
        <v>38</v>
      </c>
      <c r="P648" s="91">
        <f t="shared" si="58"/>
        <v>0</v>
      </c>
    </row>
    <row r="649" spans="1:17" x14ac:dyDescent="0.25">
      <c r="A649" t="str">
        <f t="shared" si="55"/>
        <v>5645834</v>
      </c>
      <c r="B649" s="2" t="s">
        <v>748</v>
      </c>
      <c r="C649" s="2" t="s">
        <v>749</v>
      </c>
      <c r="D649" s="2" t="s">
        <v>824</v>
      </c>
      <c r="E649" s="2" t="s">
        <v>70</v>
      </c>
      <c r="F649" s="40">
        <v>45834</v>
      </c>
      <c r="G649" s="2" t="s">
        <v>13</v>
      </c>
      <c r="H649" s="87">
        <v>0.33333333333333331</v>
      </c>
      <c r="I649" s="87">
        <v>0.70833333333333337</v>
      </c>
      <c r="J649" s="88" t="str">
        <f t="shared" si="56"/>
        <v>Bình thường</v>
      </c>
      <c r="K649" s="2" t="s">
        <v>773</v>
      </c>
      <c r="L649" s="2" t="s">
        <v>774</v>
      </c>
      <c r="M649" s="35" t="s">
        <v>830</v>
      </c>
      <c r="N649" s="37">
        <f t="shared" si="57"/>
        <v>0</v>
      </c>
      <c r="O649" s="37">
        <f t="shared" si="59"/>
        <v>57</v>
      </c>
      <c r="P649" s="91">
        <f t="shared" si="58"/>
        <v>0</v>
      </c>
    </row>
    <row r="650" spans="1:17" x14ac:dyDescent="0.25">
      <c r="A650" t="str">
        <f t="shared" si="55"/>
        <v>5645835</v>
      </c>
      <c r="B650" s="2" t="s">
        <v>748</v>
      </c>
      <c r="C650" s="2" t="s">
        <v>749</v>
      </c>
      <c r="D650" s="2" t="s">
        <v>824</v>
      </c>
      <c r="E650" s="2" t="s">
        <v>73</v>
      </c>
      <c r="F650" s="40">
        <v>45835</v>
      </c>
      <c r="G650" s="2" t="s">
        <v>13</v>
      </c>
      <c r="H650" s="87">
        <v>0.33333333333333331</v>
      </c>
      <c r="I650" s="87">
        <v>0.70833333333333337</v>
      </c>
      <c r="J650" s="88" t="str">
        <f t="shared" si="56"/>
        <v>Bình thường</v>
      </c>
      <c r="K650" s="2" t="s">
        <v>354</v>
      </c>
      <c r="L650" s="2" t="s">
        <v>775</v>
      </c>
      <c r="M650" s="35" t="s">
        <v>830</v>
      </c>
      <c r="N650" s="37">
        <f t="shared" si="57"/>
        <v>0</v>
      </c>
      <c r="O650" s="37">
        <f t="shared" si="59"/>
        <v>18</v>
      </c>
      <c r="P650" s="91">
        <f t="shared" si="58"/>
        <v>0</v>
      </c>
    </row>
    <row r="651" spans="1:17" x14ac:dyDescent="0.25">
      <c r="A651" t="str">
        <f t="shared" si="55"/>
        <v>5645836</v>
      </c>
      <c r="B651" s="2" t="s">
        <v>748</v>
      </c>
      <c r="C651" s="2" t="s">
        <v>749</v>
      </c>
      <c r="D651" s="2" t="s">
        <v>824</v>
      </c>
      <c r="E651" s="2" t="s">
        <v>76</v>
      </c>
      <c r="F651" s="40">
        <v>45836</v>
      </c>
      <c r="G651" s="2" t="s">
        <v>13</v>
      </c>
      <c r="H651" s="87">
        <v>0.33333333333333331</v>
      </c>
      <c r="I651" s="87">
        <v>0.70833333333333337</v>
      </c>
      <c r="J651" s="88" t="str">
        <f t="shared" si="56"/>
        <v>Bình thường</v>
      </c>
      <c r="K651" s="2" t="s">
        <v>664</v>
      </c>
      <c r="L651" s="2" t="s">
        <v>776</v>
      </c>
      <c r="M651" s="35" t="s">
        <v>830</v>
      </c>
      <c r="N651" s="37">
        <f t="shared" si="57"/>
        <v>0</v>
      </c>
      <c r="O651" s="37">
        <f t="shared" si="59"/>
        <v>65</v>
      </c>
      <c r="P651" s="91">
        <f t="shared" si="58"/>
        <v>0</v>
      </c>
    </row>
    <row r="652" spans="1:17" x14ac:dyDescent="0.25">
      <c r="A652" t="str">
        <f t="shared" si="55"/>
        <v>5645838</v>
      </c>
      <c r="B652" s="2" t="s">
        <v>748</v>
      </c>
      <c r="C652" s="2" t="s">
        <v>749</v>
      </c>
      <c r="D652" s="2" t="s">
        <v>824</v>
      </c>
      <c r="E652" s="2" t="s">
        <v>79</v>
      </c>
      <c r="F652" s="40">
        <v>45838</v>
      </c>
      <c r="G652" s="2" t="s">
        <v>13</v>
      </c>
      <c r="H652" s="87">
        <v>0.33333333333333331</v>
      </c>
      <c r="I652" s="87">
        <v>0.70833333333333337</v>
      </c>
      <c r="J652" s="88" t="str">
        <f t="shared" si="56"/>
        <v>Bình thường</v>
      </c>
      <c r="K652" s="2" t="s">
        <v>777</v>
      </c>
      <c r="L652" s="2" t="s">
        <v>778</v>
      </c>
      <c r="M652" s="35" t="s">
        <v>830</v>
      </c>
      <c r="N652" s="37">
        <f t="shared" si="57"/>
        <v>0</v>
      </c>
      <c r="O652" s="37">
        <f t="shared" si="59"/>
        <v>115</v>
      </c>
      <c r="P652" s="91">
        <f t="shared" si="58"/>
        <v>0</v>
      </c>
    </row>
    <row r="653" spans="1:17" x14ac:dyDescent="0.25">
      <c r="A653" t="str">
        <f t="shared" si="55"/>
        <v>5745810</v>
      </c>
      <c r="B653" s="2" t="s">
        <v>779</v>
      </c>
      <c r="C653" s="2" t="s">
        <v>780</v>
      </c>
      <c r="D653" s="2" t="s">
        <v>824</v>
      </c>
      <c r="E653" s="2" t="s">
        <v>12</v>
      </c>
      <c r="F653" s="40">
        <v>45810</v>
      </c>
      <c r="G653" s="2" t="s">
        <v>13</v>
      </c>
      <c r="H653" s="87">
        <v>0.33333333333333331</v>
      </c>
      <c r="I653" s="87">
        <v>0.70833333333333337</v>
      </c>
      <c r="J653" s="88" t="str">
        <f t="shared" si="56"/>
        <v>Vắng mặt</v>
      </c>
      <c r="K653" s="2" t="s">
        <v>14</v>
      </c>
      <c r="L653" s="2" t="s">
        <v>14</v>
      </c>
      <c r="M653" s="35" t="s">
        <v>808</v>
      </c>
      <c r="N653" s="37">
        <f t="shared" si="57"/>
        <v>0</v>
      </c>
      <c r="O653" s="37">
        <f t="shared" si="59"/>
        <v>0</v>
      </c>
      <c r="P653" s="91">
        <f t="shared" si="58"/>
        <v>0</v>
      </c>
    </row>
    <row r="654" spans="1:17" x14ac:dyDescent="0.25">
      <c r="A654" t="str">
        <f t="shared" si="55"/>
        <v>5745811</v>
      </c>
      <c r="B654" s="2" t="s">
        <v>779</v>
      </c>
      <c r="C654" s="2" t="s">
        <v>780</v>
      </c>
      <c r="D654" s="2" t="s">
        <v>824</v>
      </c>
      <c r="E654" s="2" t="s">
        <v>16</v>
      </c>
      <c r="F654" s="40">
        <v>45811</v>
      </c>
      <c r="G654" s="2" t="s">
        <v>13</v>
      </c>
      <c r="H654" s="87">
        <v>0.33333333333333331</v>
      </c>
      <c r="I654" s="87">
        <v>0.70833333333333337</v>
      </c>
      <c r="J654" s="88" t="str">
        <f t="shared" si="56"/>
        <v>Vắng mặt</v>
      </c>
      <c r="K654" s="2" t="s">
        <v>14</v>
      </c>
      <c r="L654" s="2" t="s">
        <v>14</v>
      </c>
      <c r="M654" s="35" t="s">
        <v>808</v>
      </c>
      <c r="N654" s="37">
        <f t="shared" si="57"/>
        <v>0</v>
      </c>
      <c r="O654" s="37">
        <f t="shared" si="59"/>
        <v>0</v>
      </c>
      <c r="P654" s="91">
        <f t="shared" si="58"/>
        <v>0</v>
      </c>
    </row>
    <row r="655" spans="1:17" x14ac:dyDescent="0.25">
      <c r="A655" t="str">
        <f t="shared" si="55"/>
        <v>5745812</v>
      </c>
      <c r="B655" s="2" t="s">
        <v>779</v>
      </c>
      <c r="C655" s="2" t="s">
        <v>780</v>
      </c>
      <c r="D655" s="2" t="s">
        <v>824</v>
      </c>
      <c r="E655" s="2" t="s">
        <v>19</v>
      </c>
      <c r="F655" s="40">
        <v>45812</v>
      </c>
      <c r="G655" s="2" t="s">
        <v>13</v>
      </c>
      <c r="H655" s="87">
        <v>0.33333333333333331</v>
      </c>
      <c r="I655" s="87">
        <v>0.70833333333333337</v>
      </c>
      <c r="J655" s="88" t="str">
        <f t="shared" si="56"/>
        <v>Vắng mặt</v>
      </c>
      <c r="K655" s="2" t="s">
        <v>14</v>
      </c>
      <c r="L655" s="2" t="s">
        <v>14</v>
      </c>
      <c r="M655" s="35" t="s">
        <v>808</v>
      </c>
      <c r="N655" s="37">
        <f t="shared" si="57"/>
        <v>0</v>
      </c>
      <c r="O655" s="37">
        <f t="shared" si="59"/>
        <v>0</v>
      </c>
      <c r="P655" s="91">
        <f t="shared" si="58"/>
        <v>0</v>
      </c>
    </row>
    <row r="656" spans="1:17" x14ac:dyDescent="0.25">
      <c r="A656" t="str">
        <f t="shared" si="55"/>
        <v>5745813</v>
      </c>
      <c r="B656" s="2" t="s">
        <v>779</v>
      </c>
      <c r="C656" s="2" t="s">
        <v>780</v>
      </c>
      <c r="D656" s="2" t="s">
        <v>824</v>
      </c>
      <c r="E656" s="2" t="s">
        <v>22</v>
      </c>
      <c r="F656" s="40">
        <v>45813</v>
      </c>
      <c r="G656" s="2" t="s">
        <v>13</v>
      </c>
      <c r="H656" s="87">
        <v>0.33333333333333331</v>
      </c>
      <c r="I656" s="87">
        <v>0.70833333333333337</v>
      </c>
      <c r="J656" s="88" t="str">
        <f t="shared" si="56"/>
        <v>Vắng mặt</v>
      </c>
      <c r="K656" s="2" t="s">
        <v>14</v>
      </c>
      <c r="L656" s="2" t="s">
        <v>14</v>
      </c>
      <c r="M656" s="35" t="s">
        <v>808</v>
      </c>
      <c r="N656" s="37">
        <f t="shared" si="57"/>
        <v>0</v>
      </c>
      <c r="O656" s="37">
        <f t="shared" si="59"/>
        <v>0</v>
      </c>
      <c r="P656" s="91">
        <f t="shared" si="58"/>
        <v>0</v>
      </c>
    </row>
    <row r="657" spans="1:16" x14ac:dyDescent="0.25">
      <c r="A657" t="str">
        <f t="shared" si="55"/>
        <v>5745814</v>
      </c>
      <c r="B657" s="2" t="s">
        <v>779</v>
      </c>
      <c r="C657" s="2" t="s">
        <v>780</v>
      </c>
      <c r="D657" s="2" t="s">
        <v>824</v>
      </c>
      <c r="E657" s="2" t="s">
        <v>25</v>
      </c>
      <c r="F657" s="40">
        <v>45814</v>
      </c>
      <c r="G657" s="2" t="s">
        <v>13</v>
      </c>
      <c r="H657" s="87">
        <v>0.33333333333333331</v>
      </c>
      <c r="I657" s="87">
        <v>0.70833333333333337</v>
      </c>
      <c r="J657" s="88" t="str">
        <f t="shared" si="56"/>
        <v>Vắng mặt</v>
      </c>
      <c r="K657" s="2" t="s">
        <v>14</v>
      </c>
      <c r="L657" s="2" t="s">
        <v>14</v>
      </c>
      <c r="M657" s="35" t="s">
        <v>808</v>
      </c>
      <c r="N657" s="37">
        <f t="shared" si="57"/>
        <v>0</v>
      </c>
      <c r="O657" s="37">
        <f t="shared" si="59"/>
        <v>0</v>
      </c>
      <c r="P657" s="91">
        <f t="shared" si="58"/>
        <v>0</v>
      </c>
    </row>
    <row r="658" spans="1:16" x14ac:dyDescent="0.25">
      <c r="A658" t="str">
        <f t="shared" si="55"/>
        <v>5745815</v>
      </c>
      <c r="B658" s="2" t="s">
        <v>779</v>
      </c>
      <c r="C658" s="2" t="s">
        <v>780</v>
      </c>
      <c r="D658" s="2" t="s">
        <v>824</v>
      </c>
      <c r="E658" s="2" t="s">
        <v>28</v>
      </c>
      <c r="F658" s="40">
        <v>45815</v>
      </c>
      <c r="G658" s="2" t="s">
        <v>13</v>
      </c>
      <c r="H658" s="87">
        <v>0.33333333333333331</v>
      </c>
      <c r="I658" s="87">
        <v>0.70833333333333337</v>
      </c>
      <c r="J658" s="88" t="str">
        <f t="shared" si="56"/>
        <v>Vắng mặt</v>
      </c>
      <c r="K658" s="2" t="s">
        <v>14</v>
      </c>
      <c r="L658" s="2" t="s">
        <v>14</v>
      </c>
      <c r="M658" s="35" t="s">
        <v>808</v>
      </c>
      <c r="N658" s="37">
        <f t="shared" si="57"/>
        <v>0</v>
      </c>
      <c r="O658" s="37">
        <f t="shared" si="59"/>
        <v>0</v>
      </c>
      <c r="P658" s="91">
        <f t="shared" si="58"/>
        <v>0</v>
      </c>
    </row>
    <row r="659" spans="1:16" x14ac:dyDescent="0.25">
      <c r="A659" t="str">
        <f t="shared" si="55"/>
        <v>5745817</v>
      </c>
      <c r="B659" s="2" t="s">
        <v>779</v>
      </c>
      <c r="C659" s="2" t="s">
        <v>780</v>
      </c>
      <c r="D659" s="2" t="s">
        <v>824</v>
      </c>
      <c r="E659" s="2" t="s">
        <v>31</v>
      </c>
      <c r="F659" s="40">
        <v>45817</v>
      </c>
      <c r="G659" s="2" t="s">
        <v>13</v>
      </c>
      <c r="H659" s="87">
        <v>0.33333333333333331</v>
      </c>
      <c r="I659" s="87">
        <v>0.70833333333333337</v>
      </c>
      <c r="J659" s="88" t="str">
        <f t="shared" si="56"/>
        <v>Vắng mặt</v>
      </c>
      <c r="K659" s="2" t="s">
        <v>14</v>
      </c>
      <c r="L659" s="2" t="s">
        <v>14</v>
      </c>
      <c r="M659" s="35" t="s">
        <v>808</v>
      </c>
      <c r="N659" s="37">
        <f t="shared" si="57"/>
        <v>0</v>
      </c>
      <c r="O659" s="37">
        <f t="shared" si="59"/>
        <v>0</v>
      </c>
      <c r="P659" s="91">
        <f t="shared" si="58"/>
        <v>0</v>
      </c>
    </row>
    <row r="660" spans="1:16" x14ac:dyDescent="0.25">
      <c r="A660" t="str">
        <f t="shared" si="55"/>
        <v>5745818</v>
      </c>
      <c r="B660" s="2" t="s">
        <v>779</v>
      </c>
      <c r="C660" s="2" t="s">
        <v>780</v>
      </c>
      <c r="D660" s="2" t="s">
        <v>824</v>
      </c>
      <c r="E660" s="2" t="s">
        <v>34</v>
      </c>
      <c r="F660" s="40">
        <v>45818</v>
      </c>
      <c r="G660" s="2" t="s">
        <v>13</v>
      </c>
      <c r="H660" s="87">
        <v>0.33333333333333331</v>
      </c>
      <c r="I660" s="87">
        <v>0.70833333333333337</v>
      </c>
      <c r="J660" s="88" t="str">
        <f t="shared" si="56"/>
        <v>Vắng mặt</v>
      </c>
      <c r="K660" s="2" t="s">
        <v>14</v>
      </c>
      <c r="L660" s="2" t="s">
        <v>14</v>
      </c>
      <c r="M660" s="35" t="s">
        <v>808</v>
      </c>
      <c r="N660" s="37">
        <f t="shared" si="57"/>
        <v>0</v>
      </c>
      <c r="O660" s="37">
        <f t="shared" si="59"/>
        <v>0</v>
      </c>
      <c r="P660" s="91">
        <f t="shared" si="58"/>
        <v>0</v>
      </c>
    </row>
    <row r="661" spans="1:16" x14ac:dyDescent="0.25">
      <c r="A661" t="str">
        <f t="shared" si="55"/>
        <v>5745819</v>
      </c>
      <c r="B661" s="2" t="s">
        <v>779</v>
      </c>
      <c r="C661" s="2" t="s">
        <v>780</v>
      </c>
      <c r="D661" s="2" t="s">
        <v>824</v>
      </c>
      <c r="E661" s="2" t="s">
        <v>37</v>
      </c>
      <c r="F661" s="40">
        <v>45819</v>
      </c>
      <c r="G661" s="2" t="s">
        <v>13</v>
      </c>
      <c r="H661" s="87">
        <v>0.33333333333333331</v>
      </c>
      <c r="I661" s="87">
        <v>0.70833333333333337</v>
      </c>
      <c r="J661" s="88" t="str">
        <f t="shared" si="56"/>
        <v>Vắng mặt</v>
      </c>
      <c r="K661" s="2" t="s">
        <v>14</v>
      </c>
      <c r="L661" s="2" t="s">
        <v>14</v>
      </c>
      <c r="M661" s="35" t="s">
        <v>808</v>
      </c>
      <c r="N661" s="37">
        <f t="shared" si="57"/>
        <v>0</v>
      </c>
      <c r="O661" s="37">
        <f t="shared" si="59"/>
        <v>0</v>
      </c>
      <c r="P661" s="91">
        <f t="shared" si="58"/>
        <v>0</v>
      </c>
    </row>
    <row r="662" spans="1:16" x14ac:dyDescent="0.25">
      <c r="A662" t="str">
        <f t="shared" ref="A662:A702" si="60">B662&amp;F662</f>
        <v>5745820</v>
      </c>
      <c r="B662" s="2" t="s">
        <v>779</v>
      </c>
      <c r="C662" s="2" t="s">
        <v>780</v>
      </c>
      <c r="D662" s="2" t="s">
        <v>824</v>
      </c>
      <c r="E662" s="2" t="s">
        <v>40</v>
      </c>
      <c r="F662" s="40">
        <v>45820</v>
      </c>
      <c r="G662" s="2" t="s">
        <v>13</v>
      </c>
      <c r="H662" s="87">
        <v>0.33333333333333331</v>
      </c>
      <c r="I662" s="87">
        <v>0.70833333333333337</v>
      </c>
      <c r="J662" s="88" t="str">
        <f t="shared" si="56"/>
        <v>Vắng mặt</v>
      </c>
      <c r="K662" s="2" t="s">
        <v>14</v>
      </c>
      <c r="L662" s="2" t="s">
        <v>14</v>
      </c>
      <c r="M662" s="35" t="s">
        <v>808</v>
      </c>
      <c r="N662" s="37">
        <f t="shared" si="57"/>
        <v>0</v>
      </c>
      <c r="O662" s="37">
        <f t="shared" si="59"/>
        <v>0</v>
      </c>
      <c r="P662" s="91">
        <f t="shared" si="58"/>
        <v>0</v>
      </c>
    </row>
    <row r="663" spans="1:16" x14ac:dyDescent="0.25">
      <c r="A663" t="str">
        <f t="shared" si="60"/>
        <v>5745821</v>
      </c>
      <c r="B663" s="2" t="s">
        <v>779</v>
      </c>
      <c r="C663" s="2" t="s">
        <v>780</v>
      </c>
      <c r="D663" s="2" t="s">
        <v>824</v>
      </c>
      <c r="E663" s="2" t="s">
        <v>42</v>
      </c>
      <c r="F663" s="40">
        <v>45821</v>
      </c>
      <c r="G663" s="2" t="s">
        <v>13</v>
      </c>
      <c r="H663" s="87">
        <v>0.33333333333333331</v>
      </c>
      <c r="I663" s="87">
        <v>0.70833333333333337</v>
      </c>
      <c r="J663" s="88" t="str">
        <f t="shared" si="56"/>
        <v>Vắng mặt</v>
      </c>
      <c r="K663" s="2" t="s">
        <v>14</v>
      </c>
      <c r="L663" s="2" t="s">
        <v>14</v>
      </c>
      <c r="M663" s="35" t="s">
        <v>808</v>
      </c>
      <c r="N663" s="37">
        <f t="shared" si="57"/>
        <v>0</v>
      </c>
      <c r="O663" s="37">
        <f t="shared" si="59"/>
        <v>0</v>
      </c>
      <c r="P663" s="91">
        <f t="shared" si="58"/>
        <v>0</v>
      </c>
    </row>
    <row r="664" spans="1:16" x14ac:dyDescent="0.25">
      <c r="A664" t="str">
        <f t="shared" si="60"/>
        <v>5745822</v>
      </c>
      <c r="B664" s="2" t="s">
        <v>779</v>
      </c>
      <c r="C664" s="2" t="s">
        <v>780</v>
      </c>
      <c r="D664" s="2" t="s">
        <v>824</v>
      </c>
      <c r="E664" s="2" t="s">
        <v>43</v>
      </c>
      <c r="F664" s="40">
        <v>45822</v>
      </c>
      <c r="G664" s="2" t="s">
        <v>13</v>
      </c>
      <c r="H664" s="87">
        <v>0.33333333333333331</v>
      </c>
      <c r="I664" s="87">
        <v>0.70833333333333337</v>
      </c>
      <c r="J664" s="88" t="str">
        <f t="shared" si="56"/>
        <v>Vắng mặt</v>
      </c>
      <c r="K664" s="2" t="s">
        <v>14</v>
      </c>
      <c r="L664" s="2" t="s">
        <v>14</v>
      </c>
      <c r="M664" s="35" t="s">
        <v>808</v>
      </c>
      <c r="N664" s="37">
        <f t="shared" si="57"/>
        <v>0</v>
      </c>
      <c r="O664" s="37">
        <f t="shared" si="59"/>
        <v>0</v>
      </c>
      <c r="P664" s="91">
        <f t="shared" si="58"/>
        <v>0</v>
      </c>
    </row>
    <row r="665" spans="1:16" x14ac:dyDescent="0.25">
      <c r="A665" t="str">
        <f t="shared" si="60"/>
        <v>5745824</v>
      </c>
      <c r="B665" s="2" t="s">
        <v>779</v>
      </c>
      <c r="C665" s="2" t="s">
        <v>780</v>
      </c>
      <c r="D665" s="2" t="s">
        <v>824</v>
      </c>
      <c r="E665" s="2" t="s">
        <v>44</v>
      </c>
      <c r="F665" s="40">
        <v>45824</v>
      </c>
      <c r="G665" s="2" t="s">
        <v>13</v>
      </c>
      <c r="H665" s="87">
        <v>0.33333333333333331</v>
      </c>
      <c r="I665" s="87">
        <v>0.70833333333333337</v>
      </c>
      <c r="J665" s="88" t="str">
        <f t="shared" si="56"/>
        <v>Vắng mặt</v>
      </c>
      <c r="K665" s="2" t="s">
        <v>14</v>
      </c>
      <c r="L665" s="2" t="s">
        <v>14</v>
      </c>
      <c r="M665" s="35" t="s">
        <v>808</v>
      </c>
      <c r="N665" s="37">
        <f t="shared" si="57"/>
        <v>0</v>
      </c>
      <c r="O665" s="37">
        <f t="shared" si="59"/>
        <v>0</v>
      </c>
      <c r="P665" s="91">
        <f t="shared" si="58"/>
        <v>0</v>
      </c>
    </row>
    <row r="666" spans="1:16" x14ac:dyDescent="0.25">
      <c r="A666" t="str">
        <f t="shared" si="60"/>
        <v>5745825</v>
      </c>
      <c r="B666" s="2" t="s">
        <v>779</v>
      </c>
      <c r="C666" s="2" t="s">
        <v>780</v>
      </c>
      <c r="D666" s="2" t="s">
        <v>824</v>
      </c>
      <c r="E666" s="2" t="s">
        <v>47</v>
      </c>
      <c r="F666" s="40">
        <v>45825</v>
      </c>
      <c r="G666" s="2" t="s">
        <v>13</v>
      </c>
      <c r="H666" s="87">
        <v>0.33333333333333331</v>
      </c>
      <c r="I666" s="87">
        <v>0.70833333333333337</v>
      </c>
      <c r="J666" s="88" t="str">
        <f t="shared" si="56"/>
        <v>Vắng mặt</v>
      </c>
      <c r="K666" s="2" t="s">
        <v>14</v>
      </c>
      <c r="L666" s="2" t="s">
        <v>14</v>
      </c>
      <c r="M666" s="35" t="s">
        <v>808</v>
      </c>
      <c r="N666" s="37">
        <f t="shared" si="57"/>
        <v>0</v>
      </c>
      <c r="O666" s="37">
        <f t="shared" si="59"/>
        <v>0</v>
      </c>
      <c r="P666" s="91">
        <f t="shared" si="58"/>
        <v>0</v>
      </c>
    </row>
    <row r="667" spans="1:16" x14ac:dyDescent="0.25">
      <c r="A667" t="str">
        <f t="shared" si="60"/>
        <v>5745826</v>
      </c>
      <c r="B667" s="2" t="s">
        <v>779</v>
      </c>
      <c r="C667" s="2" t="s">
        <v>780</v>
      </c>
      <c r="D667" s="2" t="s">
        <v>824</v>
      </c>
      <c r="E667" s="2" t="s">
        <v>50</v>
      </c>
      <c r="F667" s="40">
        <v>45826</v>
      </c>
      <c r="G667" s="2" t="s">
        <v>13</v>
      </c>
      <c r="H667" s="87">
        <v>0.33333333333333331</v>
      </c>
      <c r="I667" s="87">
        <v>0.70833333333333337</v>
      </c>
      <c r="J667" s="88" t="str">
        <f t="shared" si="56"/>
        <v>Vắng mặt</v>
      </c>
      <c r="K667" s="2" t="s">
        <v>14</v>
      </c>
      <c r="L667" s="2" t="s">
        <v>14</v>
      </c>
      <c r="M667" s="35" t="s">
        <v>808</v>
      </c>
      <c r="N667" s="37">
        <f t="shared" si="57"/>
        <v>0</v>
      </c>
      <c r="O667" s="37">
        <f t="shared" si="59"/>
        <v>0</v>
      </c>
      <c r="P667" s="91">
        <f t="shared" si="58"/>
        <v>0</v>
      </c>
    </row>
    <row r="668" spans="1:16" x14ac:dyDescent="0.25">
      <c r="A668" t="str">
        <f t="shared" si="60"/>
        <v>5745827</v>
      </c>
      <c r="B668" s="2" t="s">
        <v>779</v>
      </c>
      <c r="C668" s="2" t="s">
        <v>780</v>
      </c>
      <c r="D668" s="2" t="s">
        <v>824</v>
      </c>
      <c r="E668" s="2" t="s">
        <v>53</v>
      </c>
      <c r="F668" s="40">
        <v>45827</v>
      </c>
      <c r="G668" s="2" t="s">
        <v>13</v>
      </c>
      <c r="H668" s="87">
        <v>0.33333333333333331</v>
      </c>
      <c r="I668" s="87">
        <v>0.70833333333333337</v>
      </c>
      <c r="J668" s="88" t="str">
        <f t="shared" si="56"/>
        <v>Vắng mặt</v>
      </c>
      <c r="K668" s="2" t="s">
        <v>14</v>
      </c>
      <c r="L668" s="2" t="s">
        <v>14</v>
      </c>
      <c r="M668" s="35" t="s">
        <v>808</v>
      </c>
      <c r="N668" s="37">
        <f t="shared" si="57"/>
        <v>0</v>
      </c>
      <c r="O668" s="37">
        <f t="shared" si="59"/>
        <v>0</v>
      </c>
      <c r="P668" s="91">
        <f t="shared" si="58"/>
        <v>0</v>
      </c>
    </row>
    <row r="669" spans="1:16" x14ac:dyDescent="0.25">
      <c r="A669" t="str">
        <f t="shared" si="60"/>
        <v>5745828</v>
      </c>
      <c r="B669" s="2" t="s">
        <v>779</v>
      </c>
      <c r="C669" s="2" t="s">
        <v>780</v>
      </c>
      <c r="D669" s="2" t="s">
        <v>824</v>
      </c>
      <c r="E669" s="2" t="s">
        <v>56</v>
      </c>
      <c r="F669" s="40">
        <v>45828</v>
      </c>
      <c r="G669" s="2" t="s">
        <v>13</v>
      </c>
      <c r="H669" s="87">
        <v>0.33333333333333331</v>
      </c>
      <c r="I669" s="87">
        <v>0.70833333333333337</v>
      </c>
      <c r="J669" s="88" t="str">
        <f t="shared" si="56"/>
        <v>Vắng mặt</v>
      </c>
      <c r="K669" s="2" t="s">
        <v>14</v>
      </c>
      <c r="L669" s="2" t="s">
        <v>14</v>
      </c>
      <c r="M669" s="35" t="s">
        <v>808</v>
      </c>
      <c r="N669" s="37">
        <f t="shared" si="57"/>
        <v>0</v>
      </c>
      <c r="O669" s="37">
        <f t="shared" si="59"/>
        <v>0</v>
      </c>
      <c r="P669" s="91">
        <f t="shared" si="58"/>
        <v>0</v>
      </c>
    </row>
    <row r="670" spans="1:16" x14ac:dyDescent="0.25">
      <c r="A670" t="str">
        <f t="shared" si="60"/>
        <v>5745829</v>
      </c>
      <c r="B670" s="2" t="s">
        <v>779</v>
      </c>
      <c r="C670" s="2" t="s">
        <v>780</v>
      </c>
      <c r="D670" s="2" t="s">
        <v>824</v>
      </c>
      <c r="E670" s="2" t="s">
        <v>58</v>
      </c>
      <c r="F670" s="40">
        <v>45829</v>
      </c>
      <c r="G670" s="2" t="s">
        <v>13</v>
      </c>
      <c r="H670" s="87">
        <v>0.33333333333333331</v>
      </c>
      <c r="I670" s="87">
        <v>0.70833333333333337</v>
      </c>
      <c r="J670" s="88" t="str">
        <f t="shared" si="56"/>
        <v>Vắng mặt</v>
      </c>
      <c r="K670" s="2" t="s">
        <v>14</v>
      </c>
      <c r="L670" s="2" t="s">
        <v>14</v>
      </c>
      <c r="M670" s="35" t="s">
        <v>808</v>
      </c>
      <c r="N670" s="37">
        <f t="shared" si="57"/>
        <v>0</v>
      </c>
      <c r="O670" s="37">
        <f t="shared" si="59"/>
        <v>0</v>
      </c>
      <c r="P670" s="91">
        <f t="shared" si="58"/>
        <v>0</v>
      </c>
    </row>
    <row r="671" spans="1:16" x14ac:dyDescent="0.25">
      <c r="A671" t="str">
        <f t="shared" si="60"/>
        <v>5745831</v>
      </c>
      <c r="B671" s="2" t="s">
        <v>779</v>
      </c>
      <c r="C671" s="2" t="s">
        <v>780</v>
      </c>
      <c r="D671" s="2" t="s">
        <v>824</v>
      </c>
      <c r="E671" s="2" t="s">
        <v>61</v>
      </c>
      <c r="F671" s="40">
        <v>45831</v>
      </c>
      <c r="G671" s="2" t="s">
        <v>13</v>
      </c>
      <c r="H671" s="87">
        <v>0.33333333333333331</v>
      </c>
      <c r="I671" s="87">
        <v>0.70833333333333337</v>
      </c>
      <c r="J671" s="88" t="str">
        <f t="shared" si="56"/>
        <v>Vắng mặt</v>
      </c>
      <c r="K671" s="2" t="s">
        <v>14</v>
      </c>
      <c r="L671" s="2" t="s">
        <v>14</v>
      </c>
      <c r="M671" s="35" t="s">
        <v>808</v>
      </c>
      <c r="N671" s="37">
        <f t="shared" si="57"/>
        <v>0</v>
      </c>
      <c r="O671" s="37">
        <f t="shared" si="59"/>
        <v>0</v>
      </c>
      <c r="P671" s="91">
        <f t="shared" si="58"/>
        <v>0</v>
      </c>
    </row>
    <row r="672" spans="1:16" x14ac:dyDescent="0.25">
      <c r="A672" t="str">
        <f t="shared" si="60"/>
        <v>5745832</v>
      </c>
      <c r="B672" s="2" t="s">
        <v>779</v>
      </c>
      <c r="C672" s="2" t="s">
        <v>780</v>
      </c>
      <c r="D672" s="2" t="s">
        <v>824</v>
      </c>
      <c r="E672" s="2" t="s">
        <v>64</v>
      </c>
      <c r="F672" s="40">
        <v>45832</v>
      </c>
      <c r="G672" s="2" t="s">
        <v>13</v>
      </c>
      <c r="H672" s="87">
        <v>0.33333333333333331</v>
      </c>
      <c r="I672" s="87">
        <v>0.70833333333333337</v>
      </c>
      <c r="J672" s="88" t="str">
        <f t="shared" si="56"/>
        <v>Vắng mặt</v>
      </c>
      <c r="K672" s="2" t="s">
        <v>14</v>
      </c>
      <c r="L672" s="2" t="s">
        <v>14</v>
      </c>
      <c r="M672" s="35" t="s">
        <v>808</v>
      </c>
      <c r="N672" s="37">
        <f t="shared" si="57"/>
        <v>0</v>
      </c>
      <c r="O672" s="37">
        <f t="shared" si="59"/>
        <v>0</v>
      </c>
      <c r="P672" s="91">
        <f t="shared" si="58"/>
        <v>0</v>
      </c>
    </row>
    <row r="673" spans="1:17" x14ac:dyDescent="0.25">
      <c r="A673" t="str">
        <f t="shared" si="60"/>
        <v>5745833</v>
      </c>
      <c r="B673" s="2" t="s">
        <v>779</v>
      </c>
      <c r="C673" s="2" t="s">
        <v>780</v>
      </c>
      <c r="D673" s="2" t="s">
        <v>824</v>
      </c>
      <c r="E673" s="2" t="s">
        <v>67</v>
      </c>
      <c r="F673" s="40">
        <v>45833</v>
      </c>
      <c r="G673" s="2" t="s">
        <v>13</v>
      </c>
      <c r="H673" s="87">
        <v>0.33333333333333331</v>
      </c>
      <c r="I673" s="87">
        <v>0.70833333333333337</v>
      </c>
      <c r="J673" s="88" t="str">
        <f t="shared" si="56"/>
        <v>Vắng mặt</v>
      </c>
      <c r="K673" s="2" t="s">
        <v>14</v>
      </c>
      <c r="L673" s="2" t="s">
        <v>14</v>
      </c>
      <c r="M673" s="35" t="s">
        <v>808</v>
      </c>
      <c r="N673" s="37">
        <f t="shared" si="57"/>
        <v>0</v>
      </c>
      <c r="O673" s="37">
        <f t="shared" si="59"/>
        <v>0</v>
      </c>
      <c r="P673" s="91">
        <f t="shared" si="58"/>
        <v>0</v>
      </c>
    </row>
    <row r="674" spans="1:17" x14ac:dyDescent="0.25">
      <c r="A674" t="str">
        <f t="shared" si="60"/>
        <v>5745834</v>
      </c>
      <c r="B674" s="2" t="s">
        <v>779</v>
      </c>
      <c r="C674" s="2" t="s">
        <v>780</v>
      </c>
      <c r="D674" s="2" t="s">
        <v>824</v>
      </c>
      <c r="E674" s="2" t="s">
        <v>70</v>
      </c>
      <c r="F674" s="40">
        <v>45834</v>
      </c>
      <c r="G674" s="2" t="s">
        <v>13</v>
      </c>
      <c r="H674" s="87">
        <v>0.33333333333333331</v>
      </c>
      <c r="I674" s="87">
        <v>0.70833333333333337</v>
      </c>
      <c r="J674" s="88" t="str">
        <f t="shared" si="56"/>
        <v>Vắng mặt</v>
      </c>
      <c r="K674" s="2" t="s">
        <v>14</v>
      </c>
      <c r="L674" s="2" t="s">
        <v>14</v>
      </c>
      <c r="M674" s="35" t="s">
        <v>808</v>
      </c>
      <c r="N674" s="37">
        <f t="shared" si="57"/>
        <v>0</v>
      </c>
      <c r="O674" s="37">
        <f t="shared" si="59"/>
        <v>0</v>
      </c>
      <c r="P674" s="91">
        <f t="shared" si="58"/>
        <v>0</v>
      </c>
    </row>
    <row r="675" spans="1:17" x14ac:dyDescent="0.25">
      <c r="A675" t="str">
        <f t="shared" si="60"/>
        <v>5745835</v>
      </c>
      <c r="B675" s="2" t="s">
        <v>779</v>
      </c>
      <c r="C675" s="2" t="s">
        <v>780</v>
      </c>
      <c r="D675" s="2" t="s">
        <v>824</v>
      </c>
      <c r="E675" s="2" t="s">
        <v>73</v>
      </c>
      <c r="F675" s="40">
        <v>45835</v>
      </c>
      <c r="G675" s="2" t="s">
        <v>13</v>
      </c>
      <c r="H675" s="87">
        <v>0.33333333333333331</v>
      </c>
      <c r="I675" s="87">
        <v>0.70833333333333337</v>
      </c>
      <c r="J675" s="88" t="str">
        <f t="shared" si="56"/>
        <v>Vắng mặt</v>
      </c>
      <c r="K675" s="2" t="s">
        <v>14</v>
      </c>
      <c r="L675" s="2" t="s">
        <v>14</v>
      </c>
      <c r="M675" s="35" t="s">
        <v>808</v>
      </c>
      <c r="N675" s="37">
        <f t="shared" si="57"/>
        <v>0</v>
      </c>
      <c r="O675" s="37">
        <f t="shared" si="59"/>
        <v>0</v>
      </c>
      <c r="P675" s="91">
        <f t="shared" si="58"/>
        <v>0</v>
      </c>
    </row>
    <row r="676" spans="1:17" s="44" customFormat="1" x14ac:dyDescent="0.25">
      <c r="A676" s="44" t="str">
        <f t="shared" si="60"/>
        <v>5745836</v>
      </c>
      <c r="B676" s="45" t="s">
        <v>779</v>
      </c>
      <c r="C676" s="45" t="s">
        <v>780</v>
      </c>
      <c r="D676" s="45" t="s">
        <v>824</v>
      </c>
      <c r="E676" s="2" t="s">
        <v>76</v>
      </c>
      <c r="F676" s="51">
        <v>45836</v>
      </c>
      <c r="G676" s="2" t="s">
        <v>13</v>
      </c>
      <c r="H676" s="85">
        <v>0.33333333333333331</v>
      </c>
      <c r="I676" s="85">
        <v>0.70833333333333337</v>
      </c>
      <c r="J676" s="86" t="str">
        <f t="shared" si="56"/>
        <v>Vắng mặt</v>
      </c>
      <c r="K676" s="45" t="s">
        <v>14</v>
      </c>
      <c r="L676" s="45" t="s">
        <v>14</v>
      </c>
      <c r="M676" s="81">
        <v>0.5</v>
      </c>
      <c r="N676" s="79">
        <f t="shared" si="57"/>
        <v>0</v>
      </c>
      <c r="O676" s="79">
        <f t="shared" si="59"/>
        <v>0</v>
      </c>
      <c r="P676" s="79">
        <f t="shared" si="58"/>
        <v>0</v>
      </c>
      <c r="Q676" s="80" t="s">
        <v>883</v>
      </c>
    </row>
    <row r="677" spans="1:17" x14ac:dyDescent="0.25">
      <c r="A677" t="str">
        <f t="shared" si="60"/>
        <v>5745838</v>
      </c>
      <c r="B677" s="2" t="s">
        <v>779</v>
      </c>
      <c r="C677" s="2" t="s">
        <v>780</v>
      </c>
      <c r="D677" s="2" t="s">
        <v>824</v>
      </c>
      <c r="E677" s="2" t="s">
        <v>79</v>
      </c>
      <c r="F677" s="40">
        <v>45838</v>
      </c>
      <c r="G677" s="2" t="s">
        <v>13</v>
      </c>
      <c r="H677" s="87">
        <v>0.33333333333333331</v>
      </c>
      <c r="I677" s="87">
        <v>0.70833333333333337</v>
      </c>
      <c r="J677" s="88" t="str">
        <f t="shared" si="56"/>
        <v>Vắng mặt</v>
      </c>
      <c r="K677" s="2" t="s">
        <v>14</v>
      </c>
      <c r="L677" s="2" t="s">
        <v>14</v>
      </c>
      <c r="M677" s="35" t="s">
        <v>808</v>
      </c>
      <c r="N677" s="37">
        <f t="shared" si="57"/>
        <v>0</v>
      </c>
      <c r="O677" s="37">
        <f t="shared" si="59"/>
        <v>0</v>
      </c>
      <c r="P677" s="91">
        <f t="shared" si="58"/>
        <v>0</v>
      </c>
    </row>
    <row r="678" spans="1:17" x14ac:dyDescent="0.25">
      <c r="A678" t="str">
        <f t="shared" si="60"/>
        <v>5845810</v>
      </c>
      <c r="B678" s="2" t="s">
        <v>781</v>
      </c>
      <c r="C678" s="2" t="s">
        <v>782</v>
      </c>
      <c r="D678" s="2" t="s">
        <v>824</v>
      </c>
      <c r="E678" s="2" t="s">
        <v>12</v>
      </c>
      <c r="F678" s="40">
        <v>45810</v>
      </c>
      <c r="G678" s="2" t="s">
        <v>13</v>
      </c>
      <c r="H678" s="87">
        <v>0.33333333333333331</v>
      </c>
      <c r="I678" s="87">
        <v>0.70833333333333337</v>
      </c>
      <c r="J678" s="88" t="str">
        <f t="shared" si="56"/>
        <v>Vắng mặt</v>
      </c>
      <c r="K678" s="2" t="s">
        <v>14</v>
      </c>
      <c r="L678" s="2" t="s">
        <v>14</v>
      </c>
      <c r="M678" s="35" t="s">
        <v>808</v>
      </c>
      <c r="N678" s="37">
        <f t="shared" si="57"/>
        <v>0</v>
      </c>
      <c r="O678" s="37">
        <f t="shared" si="59"/>
        <v>0</v>
      </c>
      <c r="P678" s="91">
        <f t="shared" si="58"/>
        <v>0</v>
      </c>
    </row>
    <row r="679" spans="1:17" x14ac:dyDescent="0.25">
      <c r="A679" t="str">
        <f t="shared" si="60"/>
        <v>5845811</v>
      </c>
      <c r="B679" s="2" t="s">
        <v>781</v>
      </c>
      <c r="C679" s="2" t="s">
        <v>782</v>
      </c>
      <c r="D679" s="2" t="s">
        <v>824</v>
      </c>
      <c r="E679" s="2" t="s">
        <v>16</v>
      </c>
      <c r="F679" s="40">
        <v>45811</v>
      </c>
      <c r="G679" s="2" t="s">
        <v>13</v>
      </c>
      <c r="H679" s="87">
        <v>0.33333333333333331</v>
      </c>
      <c r="I679" s="87">
        <v>0.70833333333333337</v>
      </c>
      <c r="J679" s="88" t="str">
        <f t="shared" si="56"/>
        <v>Vắng mặt</v>
      </c>
      <c r="K679" s="2" t="s">
        <v>14</v>
      </c>
      <c r="L679" s="2" t="s">
        <v>14</v>
      </c>
      <c r="M679" s="35" t="s">
        <v>808</v>
      </c>
      <c r="N679" s="37">
        <f t="shared" si="57"/>
        <v>0</v>
      </c>
      <c r="O679" s="37">
        <f t="shared" si="59"/>
        <v>0</v>
      </c>
      <c r="P679" s="91">
        <f t="shared" si="58"/>
        <v>0</v>
      </c>
    </row>
    <row r="680" spans="1:17" x14ac:dyDescent="0.25">
      <c r="A680" t="str">
        <f t="shared" si="60"/>
        <v>5845812</v>
      </c>
      <c r="B680" s="2" t="s">
        <v>781</v>
      </c>
      <c r="C680" s="2" t="s">
        <v>782</v>
      </c>
      <c r="D680" s="2" t="s">
        <v>824</v>
      </c>
      <c r="E680" s="2" t="s">
        <v>19</v>
      </c>
      <c r="F680" s="40">
        <v>45812</v>
      </c>
      <c r="G680" s="2" t="s">
        <v>13</v>
      </c>
      <c r="H680" s="87">
        <v>0.33333333333333331</v>
      </c>
      <c r="I680" s="87">
        <v>0.70833333333333337</v>
      </c>
      <c r="J680" s="88" t="str">
        <f t="shared" si="56"/>
        <v>Vắng mặt</v>
      </c>
      <c r="K680" s="2" t="s">
        <v>14</v>
      </c>
      <c r="L680" s="2" t="s">
        <v>14</v>
      </c>
      <c r="M680" s="35" t="s">
        <v>808</v>
      </c>
      <c r="N680" s="37">
        <f t="shared" si="57"/>
        <v>0</v>
      </c>
      <c r="O680" s="37">
        <f t="shared" si="59"/>
        <v>0</v>
      </c>
      <c r="P680" s="91">
        <f t="shared" si="58"/>
        <v>0</v>
      </c>
    </row>
    <row r="681" spans="1:17" x14ac:dyDescent="0.25">
      <c r="A681" t="str">
        <f t="shared" si="60"/>
        <v>5845813</v>
      </c>
      <c r="B681" s="2" t="s">
        <v>781</v>
      </c>
      <c r="C681" s="2" t="s">
        <v>782</v>
      </c>
      <c r="D681" s="2" t="s">
        <v>824</v>
      </c>
      <c r="E681" s="2" t="s">
        <v>22</v>
      </c>
      <c r="F681" s="40">
        <v>45813</v>
      </c>
      <c r="G681" s="2" t="s">
        <v>13</v>
      </c>
      <c r="H681" s="87">
        <v>0.33333333333333331</v>
      </c>
      <c r="I681" s="87">
        <v>0.70833333333333337</v>
      </c>
      <c r="J681" s="88" t="str">
        <f t="shared" si="56"/>
        <v>Vắng mặt</v>
      </c>
      <c r="K681" s="2" t="s">
        <v>14</v>
      </c>
      <c r="L681" s="2" t="s">
        <v>14</v>
      </c>
      <c r="M681" s="35" t="s">
        <v>808</v>
      </c>
      <c r="N681" s="37">
        <f t="shared" si="57"/>
        <v>0</v>
      </c>
      <c r="O681" s="37">
        <f t="shared" si="59"/>
        <v>0</v>
      </c>
      <c r="P681" s="91">
        <f t="shared" si="58"/>
        <v>0</v>
      </c>
    </row>
    <row r="682" spans="1:17" x14ac:dyDescent="0.25">
      <c r="A682" t="str">
        <f t="shared" si="60"/>
        <v>5845814</v>
      </c>
      <c r="B682" s="2" t="s">
        <v>781</v>
      </c>
      <c r="C682" s="2" t="s">
        <v>782</v>
      </c>
      <c r="D682" s="2" t="s">
        <v>824</v>
      </c>
      <c r="E682" s="2" t="s">
        <v>25</v>
      </c>
      <c r="F682" s="40">
        <v>45814</v>
      </c>
      <c r="G682" s="2" t="s">
        <v>13</v>
      </c>
      <c r="H682" s="87">
        <v>0.33333333333333331</v>
      </c>
      <c r="I682" s="87">
        <v>0.70833333333333337</v>
      </c>
      <c r="J682" s="88" t="str">
        <f t="shared" si="56"/>
        <v>Vắng mặt</v>
      </c>
      <c r="K682" s="2" t="s">
        <v>14</v>
      </c>
      <c r="L682" s="2" t="s">
        <v>14</v>
      </c>
      <c r="M682" s="35" t="s">
        <v>808</v>
      </c>
      <c r="N682" s="37">
        <f t="shared" si="57"/>
        <v>0</v>
      </c>
      <c r="O682" s="37">
        <f t="shared" si="59"/>
        <v>0</v>
      </c>
      <c r="P682" s="91">
        <f t="shared" si="58"/>
        <v>0</v>
      </c>
    </row>
    <row r="683" spans="1:17" x14ac:dyDescent="0.25">
      <c r="A683" t="str">
        <f t="shared" si="60"/>
        <v>5845815</v>
      </c>
      <c r="B683" s="2" t="s">
        <v>781</v>
      </c>
      <c r="C683" s="2" t="s">
        <v>782</v>
      </c>
      <c r="D683" s="2" t="s">
        <v>824</v>
      </c>
      <c r="E683" s="2" t="s">
        <v>28</v>
      </c>
      <c r="F683" s="40">
        <v>45815</v>
      </c>
      <c r="G683" s="2" t="s">
        <v>13</v>
      </c>
      <c r="H683" s="87">
        <v>0.33333333333333331</v>
      </c>
      <c r="I683" s="87">
        <v>0.70833333333333337</v>
      </c>
      <c r="J683" s="88" t="str">
        <f t="shared" si="56"/>
        <v>Vắng mặt</v>
      </c>
      <c r="K683" s="2" t="s">
        <v>14</v>
      </c>
      <c r="L683" s="2" t="s">
        <v>14</v>
      </c>
      <c r="M683" s="35" t="s">
        <v>808</v>
      </c>
      <c r="N683" s="37">
        <f t="shared" si="57"/>
        <v>0</v>
      </c>
      <c r="O683" s="37">
        <f t="shared" si="59"/>
        <v>0</v>
      </c>
      <c r="P683" s="91">
        <f t="shared" si="58"/>
        <v>0</v>
      </c>
    </row>
    <row r="684" spans="1:17" x14ac:dyDescent="0.25">
      <c r="A684" t="str">
        <f t="shared" si="60"/>
        <v>5845817</v>
      </c>
      <c r="B684" s="2" t="s">
        <v>781</v>
      </c>
      <c r="C684" s="2" t="s">
        <v>782</v>
      </c>
      <c r="D684" s="2" t="s">
        <v>824</v>
      </c>
      <c r="E684" s="2" t="s">
        <v>31</v>
      </c>
      <c r="F684" s="40">
        <v>45817</v>
      </c>
      <c r="G684" s="2" t="s">
        <v>13</v>
      </c>
      <c r="H684" s="87">
        <v>0.33333333333333331</v>
      </c>
      <c r="I684" s="87">
        <v>0.70833333333333337</v>
      </c>
      <c r="J684" s="88" t="str">
        <f t="shared" si="56"/>
        <v>Vắng mặt</v>
      </c>
      <c r="K684" s="2" t="s">
        <v>14</v>
      </c>
      <c r="L684" s="2" t="s">
        <v>14</v>
      </c>
      <c r="M684" s="35" t="s">
        <v>808</v>
      </c>
      <c r="N684" s="37">
        <f t="shared" si="57"/>
        <v>0</v>
      </c>
      <c r="O684" s="37">
        <f t="shared" si="59"/>
        <v>0</v>
      </c>
      <c r="P684" s="91">
        <f t="shared" si="58"/>
        <v>0</v>
      </c>
    </row>
    <row r="685" spans="1:17" x14ac:dyDescent="0.25">
      <c r="A685" t="str">
        <f t="shared" si="60"/>
        <v>5845818</v>
      </c>
      <c r="B685" s="2" t="s">
        <v>781</v>
      </c>
      <c r="C685" s="2" t="s">
        <v>782</v>
      </c>
      <c r="D685" s="2" t="s">
        <v>824</v>
      </c>
      <c r="E685" s="2" t="s">
        <v>34</v>
      </c>
      <c r="F685" s="40">
        <v>45818</v>
      </c>
      <c r="G685" s="2" t="s">
        <v>13</v>
      </c>
      <c r="H685" s="87">
        <v>0.33333333333333331</v>
      </c>
      <c r="I685" s="87">
        <v>0.70833333333333337</v>
      </c>
      <c r="J685" s="88" t="str">
        <f t="shared" si="56"/>
        <v>Vắng mặt</v>
      </c>
      <c r="K685" s="2" t="s">
        <v>14</v>
      </c>
      <c r="L685" s="2" t="s">
        <v>14</v>
      </c>
      <c r="M685" s="35" t="s">
        <v>808</v>
      </c>
      <c r="N685" s="37">
        <f t="shared" si="57"/>
        <v>0</v>
      </c>
      <c r="O685" s="37">
        <f t="shared" si="59"/>
        <v>0</v>
      </c>
      <c r="P685" s="91">
        <f t="shared" si="58"/>
        <v>0</v>
      </c>
    </row>
    <row r="686" spans="1:17" x14ac:dyDescent="0.25">
      <c r="A686" t="str">
        <f t="shared" si="60"/>
        <v>5845819</v>
      </c>
      <c r="B686" s="2" t="s">
        <v>781</v>
      </c>
      <c r="C686" s="2" t="s">
        <v>782</v>
      </c>
      <c r="D686" s="2" t="s">
        <v>824</v>
      </c>
      <c r="E686" s="2" t="s">
        <v>37</v>
      </c>
      <c r="F686" s="40">
        <v>45819</v>
      </c>
      <c r="G686" s="2" t="s">
        <v>13</v>
      </c>
      <c r="H686" s="87">
        <v>0.33333333333333331</v>
      </c>
      <c r="I686" s="87">
        <v>0.70833333333333337</v>
      </c>
      <c r="J686" s="88" t="str">
        <f t="shared" si="56"/>
        <v>Vắng mặt</v>
      </c>
      <c r="K686" s="2" t="s">
        <v>14</v>
      </c>
      <c r="L686" s="2" t="s">
        <v>14</v>
      </c>
      <c r="M686" s="35" t="s">
        <v>808</v>
      </c>
      <c r="N686" s="37">
        <f t="shared" si="57"/>
        <v>0</v>
      </c>
      <c r="O686" s="37">
        <f t="shared" si="59"/>
        <v>0</v>
      </c>
      <c r="P686" s="91">
        <f t="shared" si="58"/>
        <v>0</v>
      </c>
    </row>
    <row r="687" spans="1:17" x14ac:dyDescent="0.25">
      <c r="A687" t="str">
        <f t="shared" si="60"/>
        <v>5845820</v>
      </c>
      <c r="B687" s="2" t="s">
        <v>781</v>
      </c>
      <c r="C687" s="2" t="s">
        <v>782</v>
      </c>
      <c r="D687" s="2" t="s">
        <v>824</v>
      </c>
      <c r="E687" s="2" t="s">
        <v>40</v>
      </c>
      <c r="F687" s="40">
        <v>45820</v>
      </c>
      <c r="G687" s="2" t="s">
        <v>13</v>
      </c>
      <c r="H687" s="87">
        <v>0.33333333333333331</v>
      </c>
      <c r="I687" s="87">
        <v>0.70833333333333337</v>
      </c>
      <c r="J687" s="88" t="str">
        <f t="shared" si="56"/>
        <v>Vắng mặt</v>
      </c>
      <c r="K687" s="2" t="s">
        <v>14</v>
      </c>
      <c r="L687" s="2" t="s">
        <v>14</v>
      </c>
      <c r="M687" s="35" t="s">
        <v>808</v>
      </c>
      <c r="N687" s="37">
        <f t="shared" si="57"/>
        <v>0</v>
      </c>
      <c r="O687" s="37">
        <f t="shared" si="59"/>
        <v>0</v>
      </c>
      <c r="P687" s="91">
        <f t="shared" si="58"/>
        <v>0</v>
      </c>
    </row>
    <row r="688" spans="1:17" x14ac:dyDescent="0.25">
      <c r="A688" t="str">
        <f t="shared" si="60"/>
        <v>5845821</v>
      </c>
      <c r="B688" s="2" t="s">
        <v>781</v>
      </c>
      <c r="C688" s="2" t="s">
        <v>782</v>
      </c>
      <c r="D688" s="2" t="s">
        <v>824</v>
      </c>
      <c r="E688" s="2" t="s">
        <v>42</v>
      </c>
      <c r="F688" s="40">
        <v>45821</v>
      </c>
      <c r="G688" s="2" t="s">
        <v>13</v>
      </c>
      <c r="H688" s="87">
        <v>0.33333333333333331</v>
      </c>
      <c r="I688" s="87">
        <v>0.70833333333333337</v>
      </c>
      <c r="J688" s="88" t="str">
        <f t="shared" si="56"/>
        <v>Vắng mặt</v>
      </c>
      <c r="K688" s="2" t="s">
        <v>14</v>
      </c>
      <c r="L688" s="2" t="s">
        <v>14</v>
      </c>
      <c r="M688" s="35" t="s">
        <v>808</v>
      </c>
      <c r="N688" s="37">
        <f t="shared" si="57"/>
        <v>0</v>
      </c>
      <c r="O688" s="37">
        <f t="shared" si="59"/>
        <v>0</v>
      </c>
      <c r="P688" s="91">
        <f t="shared" si="58"/>
        <v>0</v>
      </c>
    </row>
    <row r="689" spans="1:17" x14ac:dyDescent="0.25">
      <c r="A689" t="str">
        <f t="shared" si="60"/>
        <v>5845822</v>
      </c>
      <c r="B689" s="2" t="s">
        <v>781</v>
      </c>
      <c r="C689" s="2" t="s">
        <v>782</v>
      </c>
      <c r="D689" s="2" t="s">
        <v>824</v>
      </c>
      <c r="E689" s="2" t="s">
        <v>43</v>
      </c>
      <c r="F689" s="40">
        <v>45822</v>
      </c>
      <c r="G689" s="2" t="s">
        <v>13</v>
      </c>
      <c r="H689" s="87">
        <v>0.33333333333333331</v>
      </c>
      <c r="I689" s="87">
        <v>0.70833333333333337</v>
      </c>
      <c r="J689" s="88" t="str">
        <f t="shared" si="56"/>
        <v>Vắng mặt</v>
      </c>
      <c r="K689" s="2" t="s">
        <v>14</v>
      </c>
      <c r="L689" s="2" t="s">
        <v>14</v>
      </c>
      <c r="M689" s="35" t="s">
        <v>808</v>
      </c>
      <c r="N689" s="37">
        <f t="shared" si="57"/>
        <v>0</v>
      </c>
      <c r="O689" s="37">
        <f t="shared" si="59"/>
        <v>0</v>
      </c>
      <c r="P689" s="91">
        <f t="shared" si="58"/>
        <v>0</v>
      </c>
    </row>
    <row r="690" spans="1:17" x14ac:dyDescent="0.25">
      <c r="A690" t="str">
        <f t="shared" si="60"/>
        <v>5845824</v>
      </c>
      <c r="B690" s="2" t="s">
        <v>781</v>
      </c>
      <c r="C690" s="2" t="s">
        <v>782</v>
      </c>
      <c r="D690" s="2" t="s">
        <v>824</v>
      </c>
      <c r="E690" s="2" t="s">
        <v>44</v>
      </c>
      <c r="F690" s="40">
        <v>45824</v>
      </c>
      <c r="G690" s="2" t="s">
        <v>13</v>
      </c>
      <c r="H690" s="87">
        <v>0.33333333333333331</v>
      </c>
      <c r="I690" s="87">
        <v>0.70833333333333337</v>
      </c>
      <c r="J690" s="88" t="str">
        <f t="shared" si="56"/>
        <v>Vắng mặt</v>
      </c>
      <c r="K690" s="2" t="s">
        <v>14</v>
      </c>
      <c r="L690" s="2" t="s">
        <v>14</v>
      </c>
      <c r="M690" s="35" t="s">
        <v>808</v>
      </c>
      <c r="N690" s="37">
        <f t="shared" si="57"/>
        <v>0</v>
      </c>
      <c r="O690" s="37">
        <f t="shared" si="59"/>
        <v>0</v>
      </c>
      <c r="P690" s="91">
        <f t="shared" si="58"/>
        <v>0</v>
      </c>
    </row>
    <row r="691" spans="1:17" x14ac:dyDescent="0.25">
      <c r="A691" t="str">
        <f t="shared" si="60"/>
        <v>5845825</v>
      </c>
      <c r="B691" s="2" t="s">
        <v>781</v>
      </c>
      <c r="C691" s="2" t="s">
        <v>782</v>
      </c>
      <c r="D691" s="2" t="s">
        <v>824</v>
      </c>
      <c r="E691" s="2" t="s">
        <v>47</v>
      </c>
      <c r="F691" s="40">
        <v>45825</v>
      </c>
      <c r="G691" s="2" t="s">
        <v>13</v>
      </c>
      <c r="H691" s="87">
        <v>0.33333333333333331</v>
      </c>
      <c r="I691" s="87">
        <v>0.70833333333333337</v>
      </c>
      <c r="J691" s="88" t="str">
        <f t="shared" si="56"/>
        <v>Vắng mặt</v>
      </c>
      <c r="K691" s="2" t="s">
        <v>14</v>
      </c>
      <c r="L691" s="2" t="s">
        <v>14</v>
      </c>
      <c r="M691" s="35" t="s">
        <v>808</v>
      </c>
      <c r="N691" s="37">
        <f t="shared" si="57"/>
        <v>0</v>
      </c>
      <c r="O691" s="37">
        <f t="shared" si="59"/>
        <v>0</v>
      </c>
      <c r="P691" s="91">
        <f t="shared" si="58"/>
        <v>0</v>
      </c>
    </row>
    <row r="692" spans="1:17" x14ac:dyDescent="0.25">
      <c r="A692" t="str">
        <f t="shared" si="60"/>
        <v>5845826</v>
      </c>
      <c r="B692" s="2" t="s">
        <v>781</v>
      </c>
      <c r="C692" s="2" t="s">
        <v>782</v>
      </c>
      <c r="D692" s="2" t="s">
        <v>824</v>
      </c>
      <c r="E692" s="2" t="s">
        <v>50</v>
      </c>
      <c r="F692" s="40">
        <v>45826</v>
      </c>
      <c r="G692" s="2" t="s">
        <v>13</v>
      </c>
      <c r="H692" s="87">
        <v>0.33333333333333331</v>
      </c>
      <c r="I692" s="87">
        <v>0.70833333333333337</v>
      </c>
      <c r="J692" s="88" t="str">
        <f t="shared" si="56"/>
        <v>Vắng mặt</v>
      </c>
      <c r="K692" s="2" t="s">
        <v>14</v>
      </c>
      <c r="L692" s="2" t="s">
        <v>14</v>
      </c>
      <c r="M692" s="35" t="s">
        <v>808</v>
      </c>
      <c r="N692" s="37">
        <f t="shared" si="57"/>
        <v>0</v>
      </c>
      <c r="O692" s="37">
        <f t="shared" si="59"/>
        <v>0</v>
      </c>
      <c r="P692" s="91">
        <f t="shared" si="58"/>
        <v>0</v>
      </c>
    </row>
    <row r="693" spans="1:17" x14ac:dyDescent="0.25">
      <c r="A693" t="str">
        <f t="shared" si="60"/>
        <v>5845827</v>
      </c>
      <c r="B693" s="2" t="s">
        <v>781</v>
      </c>
      <c r="C693" s="2" t="s">
        <v>782</v>
      </c>
      <c r="D693" s="2" t="s">
        <v>824</v>
      </c>
      <c r="E693" s="2" t="s">
        <v>53</v>
      </c>
      <c r="F693" s="40">
        <v>45827</v>
      </c>
      <c r="G693" s="2" t="s">
        <v>13</v>
      </c>
      <c r="H693" s="87">
        <v>0.33333333333333331</v>
      </c>
      <c r="I693" s="87">
        <v>0.70833333333333337</v>
      </c>
      <c r="J693" s="88" t="str">
        <f t="shared" si="56"/>
        <v>Vắng mặt</v>
      </c>
      <c r="K693" s="2" t="s">
        <v>14</v>
      </c>
      <c r="L693" s="2" t="s">
        <v>14</v>
      </c>
      <c r="M693" s="35" t="s">
        <v>808</v>
      </c>
      <c r="N693" s="37">
        <f t="shared" si="57"/>
        <v>0</v>
      </c>
      <c r="O693" s="37">
        <f t="shared" si="59"/>
        <v>0</v>
      </c>
      <c r="P693" s="91">
        <f t="shared" si="58"/>
        <v>0</v>
      </c>
    </row>
    <row r="694" spans="1:17" x14ac:dyDescent="0.25">
      <c r="A694" t="str">
        <f t="shared" si="60"/>
        <v>5845828</v>
      </c>
      <c r="B694" s="2" t="s">
        <v>781</v>
      </c>
      <c r="C694" s="2" t="s">
        <v>782</v>
      </c>
      <c r="D694" s="2" t="s">
        <v>824</v>
      </c>
      <c r="E694" s="2" t="s">
        <v>56</v>
      </c>
      <c r="F694" s="40">
        <v>45828</v>
      </c>
      <c r="G694" s="2" t="s">
        <v>13</v>
      </c>
      <c r="H694" s="87">
        <v>0.33333333333333331</v>
      </c>
      <c r="I694" s="87">
        <v>0.70833333333333337</v>
      </c>
      <c r="J694" s="88" t="str">
        <f t="shared" si="56"/>
        <v>Vắng mặt</v>
      </c>
      <c r="K694" s="2" t="s">
        <v>14</v>
      </c>
      <c r="L694" s="2" t="s">
        <v>14</v>
      </c>
      <c r="M694" s="35" t="s">
        <v>808</v>
      </c>
      <c r="N694" s="37">
        <f t="shared" si="57"/>
        <v>0</v>
      </c>
      <c r="O694" s="37">
        <f t="shared" si="59"/>
        <v>0</v>
      </c>
      <c r="P694" s="91">
        <f t="shared" si="58"/>
        <v>0</v>
      </c>
    </row>
    <row r="695" spans="1:17" x14ac:dyDescent="0.25">
      <c r="A695" t="str">
        <f t="shared" si="60"/>
        <v>5845829</v>
      </c>
      <c r="B695" s="2" t="s">
        <v>781</v>
      </c>
      <c r="C695" s="2" t="s">
        <v>782</v>
      </c>
      <c r="D695" s="2" t="s">
        <v>824</v>
      </c>
      <c r="E695" s="2" t="s">
        <v>58</v>
      </c>
      <c r="F695" s="40">
        <v>45829</v>
      </c>
      <c r="G695" s="2" t="s">
        <v>13</v>
      </c>
      <c r="H695" s="87">
        <v>0.33333333333333331</v>
      </c>
      <c r="I695" s="87">
        <v>0.70833333333333337</v>
      </c>
      <c r="J695" s="88" t="str">
        <f t="shared" si="56"/>
        <v>Vắng mặt</v>
      </c>
      <c r="K695" s="2" t="s">
        <v>14</v>
      </c>
      <c r="L695" s="2" t="s">
        <v>14</v>
      </c>
      <c r="M695" s="35" t="s">
        <v>808</v>
      </c>
      <c r="N695" s="37">
        <f t="shared" si="57"/>
        <v>0</v>
      </c>
      <c r="O695" s="37">
        <f t="shared" si="59"/>
        <v>0</v>
      </c>
      <c r="P695" s="91">
        <f t="shared" si="58"/>
        <v>0</v>
      </c>
    </row>
    <row r="696" spans="1:17" s="44" customFormat="1" ht="18" customHeight="1" x14ac:dyDescent="0.25">
      <c r="A696" s="44" t="str">
        <f t="shared" si="60"/>
        <v>5845831</v>
      </c>
      <c r="B696" s="45" t="s">
        <v>781</v>
      </c>
      <c r="C696" s="45" t="s">
        <v>782</v>
      </c>
      <c r="D696" s="45" t="s">
        <v>824</v>
      </c>
      <c r="E696" s="2" t="s">
        <v>61</v>
      </c>
      <c r="F696" s="51">
        <v>45831</v>
      </c>
      <c r="G696" s="45" t="s">
        <v>13</v>
      </c>
      <c r="H696" s="85">
        <v>0.33333333333333331</v>
      </c>
      <c r="I696" s="85">
        <v>0.70833333333333337</v>
      </c>
      <c r="J696" s="86" t="str">
        <f t="shared" si="56"/>
        <v>Vắng mặt</v>
      </c>
      <c r="K696" s="45" t="s">
        <v>14</v>
      </c>
      <c r="L696" s="45" t="s">
        <v>14</v>
      </c>
      <c r="M696" s="78" t="s">
        <v>830</v>
      </c>
      <c r="N696" s="79">
        <f t="shared" si="57"/>
        <v>0</v>
      </c>
      <c r="O696" s="79">
        <f t="shared" si="59"/>
        <v>0</v>
      </c>
      <c r="P696" s="79">
        <f t="shared" si="58"/>
        <v>0</v>
      </c>
      <c r="Q696" s="82" t="s">
        <v>871</v>
      </c>
    </row>
    <row r="697" spans="1:17" s="44" customFormat="1" ht="17.25" customHeight="1" x14ac:dyDescent="0.25">
      <c r="A697" s="44" t="str">
        <f t="shared" si="60"/>
        <v>5845832</v>
      </c>
      <c r="B697" s="45" t="s">
        <v>781</v>
      </c>
      <c r="C697" s="45" t="s">
        <v>782</v>
      </c>
      <c r="D697" s="45" t="s">
        <v>824</v>
      </c>
      <c r="E697" s="2" t="s">
        <v>64</v>
      </c>
      <c r="F697" s="51">
        <v>45832</v>
      </c>
      <c r="G697" s="45" t="s">
        <v>13</v>
      </c>
      <c r="H697" s="85">
        <v>0.33333333333333331</v>
      </c>
      <c r="I697" s="85">
        <v>0.70833333333333337</v>
      </c>
      <c r="J697" s="86" t="str">
        <f t="shared" si="56"/>
        <v>Vắng mặt</v>
      </c>
      <c r="K697" s="45" t="s">
        <v>14</v>
      </c>
      <c r="L697" s="45" t="s">
        <v>783</v>
      </c>
      <c r="M697" s="78" t="s">
        <v>830</v>
      </c>
      <c r="N697" s="79">
        <f t="shared" si="57"/>
        <v>0</v>
      </c>
      <c r="O697" s="79">
        <f t="shared" si="59"/>
        <v>15</v>
      </c>
      <c r="P697" s="79">
        <f t="shared" si="58"/>
        <v>0</v>
      </c>
      <c r="Q697" s="82" t="s">
        <v>871</v>
      </c>
    </row>
    <row r="698" spans="1:17" x14ac:dyDescent="0.25">
      <c r="A698" t="str">
        <f t="shared" si="60"/>
        <v>5845833</v>
      </c>
      <c r="B698" s="2" t="s">
        <v>781</v>
      </c>
      <c r="C698" s="2" t="s">
        <v>782</v>
      </c>
      <c r="D698" s="2" t="s">
        <v>824</v>
      </c>
      <c r="E698" s="2" t="s">
        <v>67</v>
      </c>
      <c r="F698" s="40">
        <v>45833</v>
      </c>
      <c r="G698" s="2" t="s">
        <v>13</v>
      </c>
      <c r="H698" s="87">
        <v>0.33333333333333331</v>
      </c>
      <c r="I698" s="87">
        <v>0.70833333333333337</v>
      </c>
      <c r="J698" s="88" t="str">
        <f t="shared" si="56"/>
        <v>Bình thường</v>
      </c>
      <c r="K698" s="2" t="s">
        <v>784</v>
      </c>
      <c r="L698" s="2" t="s">
        <v>785</v>
      </c>
      <c r="M698" s="35" t="s">
        <v>830</v>
      </c>
      <c r="N698" s="37">
        <f t="shared" si="57"/>
        <v>1</v>
      </c>
      <c r="O698" s="37">
        <f t="shared" si="59"/>
        <v>30</v>
      </c>
      <c r="P698" s="91">
        <f t="shared" si="58"/>
        <v>0</v>
      </c>
    </row>
    <row r="699" spans="1:17" s="44" customFormat="1" x14ac:dyDescent="0.25">
      <c r="A699" s="44" t="str">
        <f t="shared" si="60"/>
        <v>5845834</v>
      </c>
      <c r="B699" s="45" t="s">
        <v>781</v>
      </c>
      <c r="C699" s="45" t="s">
        <v>782</v>
      </c>
      <c r="D699" s="45" t="s">
        <v>824</v>
      </c>
      <c r="E699" s="2" t="s">
        <v>70</v>
      </c>
      <c r="F699" s="51">
        <v>45834</v>
      </c>
      <c r="G699" s="45" t="s">
        <v>13</v>
      </c>
      <c r="H699" s="85">
        <v>0.33333333333333331</v>
      </c>
      <c r="I699" s="85">
        <v>0.70833333333333337</v>
      </c>
      <c r="J699" s="86" t="str">
        <f t="shared" si="56"/>
        <v>Vắng mặt</v>
      </c>
      <c r="K699" s="45" t="s">
        <v>14</v>
      </c>
      <c r="L699" s="45" t="s">
        <v>786</v>
      </c>
      <c r="M699" s="83" t="s">
        <v>812</v>
      </c>
      <c r="N699" s="79">
        <f t="shared" si="57"/>
        <v>0</v>
      </c>
      <c r="O699" s="79">
        <f t="shared" si="59"/>
        <v>57</v>
      </c>
      <c r="P699" s="79">
        <f t="shared" si="58"/>
        <v>0</v>
      </c>
      <c r="Q699" s="82" t="s">
        <v>870</v>
      </c>
    </row>
    <row r="700" spans="1:17" x14ac:dyDescent="0.25">
      <c r="A700" t="str">
        <f t="shared" si="60"/>
        <v>5845835</v>
      </c>
      <c r="B700" s="2" t="s">
        <v>781</v>
      </c>
      <c r="C700" s="2" t="s">
        <v>782</v>
      </c>
      <c r="D700" s="2" t="s">
        <v>824</v>
      </c>
      <c r="E700" s="2" t="s">
        <v>73</v>
      </c>
      <c r="F700" s="40">
        <v>45835</v>
      </c>
      <c r="G700" s="2" t="s">
        <v>13</v>
      </c>
      <c r="H700" s="87">
        <v>0.33333333333333331</v>
      </c>
      <c r="I700" s="87">
        <v>0.70833333333333337</v>
      </c>
      <c r="J700" s="88" t="str">
        <f t="shared" si="56"/>
        <v>Bình thường</v>
      </c>
      <c r="K700" s="2" t="s">
        <v>787</v>
      </c>
      <c r="L700" s="2" t="s">
        <v>788</v>
      </c>
      <c r="M700" s="35" t="s">
        <v>830</v>
      </c>
      <c r="N700" s="37">
        <f t="shared" si="57"/>
        <v>0</v>
      </c>
      <c r="O700" s="37">
        <f t="shared" si="59"/>
        <v>38</v>
      </c>
      <c r="P700" s="91">
        <f t="shared" si="58"/>
        <v>0</v>
      </c>
    </row>
    <row r="701" spans="1:17" x14ac:dyDescent="0.25">
      <c r="A701" t="str">
        <f t="shared" si="60"/>
        <v>5845836</v>
      </c>
      <c r="B701" s="2" t="s">
        <v>781</v>
      </c>
      <c r="C701" s="2" t="s">
        <v>782</v>
      </c>
      <c r="D701" s="2" t="s">
        <v>824</v>
      </c>
      <c r="E701" s="2" t="s">
        <v>76</v>
      </c>
      <c r="F701" s="40">
        <v>45836</v>
      </c>
      <c r="G701" s="2" t="s">
        <v>13</v>
      </c>
      <c r="H701" s="87">
        <v>0.33333333333333331</v>
      </c>
      <c r="I701" s="87">
        <v>0.70833333333333337</v>
      </c>
      <c r="J701" s="88" t="str">
        <f t="shared" si="56"/>
        <v>Bình thường</v>
      </c>
      <c r="K701" s="2" t="s">
        <v>789</v>
      </c>
      <c r="L701" s="2" t="s">
        <v>790</v>
      </c>
      <c r="M701" s="35" t="s">
        <v>830</v>
      </c>
      <c r="N701" s="37">
        <f t="shared" si="57"/>
        <v>2</v>
      </c>
      <c r="O701" s="37">
        <f t="shared" si="59"/>
        <v>51</v>
      </c>
      <c r="P701" s="91">
        <f t="shared" si="58"/>
        <v>0</v>
      </c>
    </row>
    <row r="702" spans="1:17" x14ac:dyDescent="0.25">
      <c r="A702" t="str">
        <f t="shared" si="60"/>
        <v>5845838</v>
      </c>
      <c r="B702" s="2" t="s">
        <v>781</v>
      </c>
      <c r="C702" s="2" t="s">
        <v>782</v>
      </c>
      <c r="D702" s="2" t="s">
        <v>824</v>
      </c>
      <c r="E702" s="2" t="s">
        <v>79</v>
      </c>
      <c r="F702" s="40">
        <v>45838</v>
      </c>
      <c r="G702" s="2" t="s">
        <v>13</v>
      </c>
      <c r="H702" s="87">
        <v>0.33333333333333331</v>
      </c>
      <c r="I702" s="87">
        <v>0.70833333333333337</v>
      </c>
      <c r="J702" s="88" t="str">
        <f t="shared" si="56"/>
        <v>Đi muộn</v>
      </c>
      <c r="K702" s="2" t="s">
        <v>791</v>
      </c>
      <c r="L702" s="2" t="s">
        <v>792</v>
      </c>
      <c r="M702" s="35" t="s">
        <v>830</v>
      </c>
      <c r="N702" s="37">
        <f t="shared" si="57"/>
        <v>5</v>
      </c>
      <c r="O702" s="37">
        <f t="shared" si="59"/>
        <v>31</v>
      </c>
      <c r="P702" s="91">
        <f t="shared" si="58"/>
        <v>0</v>
      </c>
    </row>
  </sheetData>
  <autoFilter ref="A2:Q702"/>
  <mergeCells count="2">
    <mergeCell ref="B1:Q1"/>
    <mergeCell ref="H2:I2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Bảng công</vt:lpstr>
      <vt:lpstr>Sheet1</vt:lpstr>
      <vt:lpstr>Sheet2</vt:lpstr>
      <vt:lpstr>Chi tiết</vt:lpstr>
    </vt:vector>
  </TitlesOfParts>
  <Company>PhongVu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2025-07-01T01:10:55Z</dcterms:created>
  <dcterms:modified xsi:type="dcterms:W3CDTF">2025-08-02T02:42:06Z</dcterms:modified>
</cp:coreProperties>
</file>